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10" windowHeight="11130" tabRatio="829"/>
  </bookViews>
  <sheets>
    <sheet name="Onコード" sheetId="1" r:id="rId1"/>
    <sheet name="Note" sheetId="2" r:id="rId2"/>
    <sheet name="Work" sheetId="3" r:id="rId3"/>
  </sheets>
  <calcPr calcId="144525"/>
</workbook>
</file>

<file path=xl/sharedStrings.xml><?xml version="1.0" encoding="utf-8"?>
<sst xmlns="http://schemas.openxmlformats.org/spreadsheetml/2006/main" count="57">
  <si>
    <r>
      <rPr>
        <b/>
        <sz val="14"/>
        <color theme="1"/>
        <rFont val="游ゴシック"/>
        <charset val="128"/>
      </rPr>
      <t>O</t>
    </r>
    <r>
      <rPr>
        <b/>
        <sz val="14"/>
        <color theme="1"/>
        <rFont val="游ゴシック"/>
        <charset val="128"/>
      </rPr>
      <t>nコード</t>
    </r>
    <r>
      <rPr>
        <b/>
        <sz val="14"/>
        <color theme="1"/>
        <rFont val="游ゴシック"/>
        <charset val="128"/>
      </rPr>
      <t>表</t>
    </r>
  </si>
  <si>
    <t>Bassから</t>
  </si>
  <si>
    <t>8 (M11)</t>
  </si>
  <si>
    <t>7 (M10)</t>
  </si>
  <si>
    <t>6 (M9)</t>
  </si>
  <si>
    <t>5 (M6)</t>
  </si>
  <si>
    <t>4 (M5)</t>
  </si>
  <si>
    <t>3 (M3)</t>
  </si>
  <si>
    <t>2 (M2)</t>
  </si>
  <si>
    <t>1 (M1)</t>
  </si>
  <si>
    <t>B</t>
  </si>
  <si>
    <t>△</t>
  </si>
  <si>
    <t>15 (m11)</t>
  </si>
  <si>
    <t>14 (m10)</t>
  </si>
  <si>
    <t>13 (m6)</t>
  </si>
  <si>
    <t>12 (m5)</t>
  </si>
  <si>
    <t>11 (m4)</t>
  </si>
  <si>
    <t>10 (m2)</t>
  </si>
  <si>
    <t>9 (m1)</t>
  </si>
  <si>
    <t>m</t>
  </si>
  <si>
    <t>TopNoteから</t>
  </si>
  <si>
    <r>
      <rPr>
        <sz val="12"/>
        <color theme="1"/>
        <rFont val="游ゴシック"/>
        <charset val="128"/>
      </rPr>
      <t>R</t>
    </r>
    <r>
      <rPr>
        <sz val="12"/>
        <color theme="1"/>
        <rFont val="游ゴシック"/>
        <charset val="128"/>
      </rPr>
      <t>oot</t>
    </r>
  </si>
  <si>
    <t>15 m(11)</t>
  </si>
  <si>
    <r>
      <rPr>
        <sz val="12"/>
        <color theme="1"/>
        <rFont val="游ゴシック"/>
        <charset val="128"/>
      </rPr>
      <t>3</t>
    </r>
    <r>
      <rPr>
        <sz val="12"/>
        <color theme="1"/>
        <rFont val="游ゴシック"/>
        <charset val="128"/>
      </rPr>
      <t>rd</t>
    </r>
  </si>
  <si>
    <t>5th</t>
  </si>
  <si>
    <t>C</t>
  </si>
  <si>
    <t>C#</t>
  </si>
  <si>
    <t>D♭</t>
  </si>
  <si>
    <t>Cx</t>
  </si>
  <si>
    <t>D</t>
  </si>
  <si>
    <t>D#</t>
  </si>
  <si>
    <t>E♭</t>
  </si>
  <si>
    <t>Dx</t>
  </si>
  <si>
    <t>E</t>
  </si>
  <si>
    <t>F♭</t>
  </si>
  <si>
    <t>E#</t>
  </si>
  <si>
    <t>F</t>
  </si>
  <si>
    <t>F#</t>
  </si>
  <si>
    <t>G♭</t>
  </si>
  <si>
    <t>Fx</t>
  </si>
  <si>
    <t>G</t>
  </si>
  <si>
    <t>G#</t>
  </si>
  <si>
    <t>A♭</t>
  </si>
  <si>
    <t>Gx</t>
  </si>
  <si>
    <t>A</t>
  </si>
  <si>
    <t>A#</t>
  </si>
  <si>
    <t>B♭</t>
  </si>
  <si>
    <t>Ax</t>
  </si>
  <si>
    <t>B#</t>
  </si>
  <si>
    <t>C♭</t>
  </si>
  <si>
    <r>
      <rPr>
        <sz val="12"/>
        <color theme="1"/>
        <rFont val="游ゴシック"/>
        <charset val="128"/>
      </rPr>
      <t>B</t>
    </r>
    <r>
      <rPr>
        <sz val="12"/>
        <color theme="1"/>
        <rFont val="游ゴシック"/>
        <charset val="128"/>
      </rPr>
      <t>ass</t>
    </r>
  </si>
  <si>
    <r>
      <rPr>
        <sz val="12"/>
        <color theme="1"/>
        <rFont val="游ゴシック"/>
        <charset val="128"/>
      </rPr>
      <t>C</t>
    </r>
    <r>
      <rPr>
        <sz val="12"/>
        <color theme="1"/>
        <rFont val="游ゴシック"/>
        <charset val="128"/>
      </rPr>
      <t>#</t>
    </r>
  </si>
  <si>
    <t>ｍ</t>
  </si>
  <si>
    <t>Top</t>
  </si>
  <si>
    <r>
      <rPr>
        <sz val="12"/>
        <color theme="1"/>
        <rFont val="游ゴシック"/>
        <charset val="128"/>
      </rPr>
      <t>r</t>
    </r>
    <r>
      <rPr>
        <sz val="12"/>
        <color theme="1"/>
        <rFont val="游ゴシック"/>
        <charset val="128"/>
      </rPr>
      <t>oot</t>
    </r>
  </si>
  <si>
    <t>3rd min</t>
  </si>
  <si>
    <t>3rd maj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</si>
</sst>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_ ;_ * \-#,##0_ ;_ * &quot;-&quot;??_ ;_ @_ "/>
    <numFmt numFmtId="177" formatCode="_-&quot;\&quot;* #,##0.00_-\ ;\-&quot;\&quot;* #,##0.00_-\ ;_-&quot;\&quot;* &quot;-&quot;??_-\ ;_-@_-"/>
    <numFmt numFmtId="178" formatCode="_-&quot;\&quot;* #,##0_-\ ;\-&quot;\&quot;* #,##0_-\ ;_-&quot;\&quot;* &quot;-&quot;??_-\ ;_-@_-"/>
  </numFmts>
  <fonts count="25">
    <font>
      <sz val="12"/>
      <color theme="1"/>
      <name val="游ゴシック"/>
      <charset val="128"/>
    </font>
    <font>
      <sz val="12"/>
      <color theme="1"/>
      <name val="游ゴシック"/>
      <charset val="128"/>
    </font>
    <font>
      <sz val="12"/>
      <color rgb="FFFF0000"/>
      <name val="游ゴシック"/>
      <charset val="128"/>
    </font>
    <font>
      <b/>
      <sz val="14"/>
      <color theme="1"/>
      <name val="游ゴシック"/>
      <charset val="128"/>
    </font>
    <font>
      <sz val="11"/>
      <color theme="1"/>
      <name val="ＭＳ Ｐゴシック"/>
      <charset val="134"/>
      <scheme val="minor"/>
    </font>
    <font>
      <u/>
      <sz val="11"/>
      <color rgb="FF80008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theme="0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b/>
      <sz val="11"/>
      <color rgb="FFFA7D00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sz val="11"/>
      <color rgb="FFFA7D00"/>
      <name val="ＭＳ Ｐゴシック"/>
      <charset val="0"/>
      <scheme val="minor"/>
    </font>
    <font>
      <sz val="11"/>
      <color rgb="FF9C650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sz val="11"/>
      <color rgb="FF00610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1"/>
      <color theme="1"/>
      <name val="ＭＳ Ｐゴシック"/>
      <charset val="0"/>
      <scheme val="minor"/>
    </font>
    <font>
      <b/>
      <sz val="13"/>
      <color theme="3"/>
      <name val="ＭＳ Ｐゴシック"/>
      <charset val="134"/>
      <scheme val="minor"/>
    </font>
    <font>
      <b/>
      <sz val="14"/>
      <color theme="1"/>
      <name val="游ゴシック"/>
      <charset val="128"/>
    </font>
  </fonts>
  <fills count="37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13" fillId="18" borderId="11" applyNumberFormat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6" borderId="10" applyNumberFormat="0" applyFont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9" borderId="16" applyNumberFormat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9" fillId="9" borderId="11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21" borderId="14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1" fillId="2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2" fillId="0" borderId="0" xfId="0" applyFont="1" applyFill="1" applyBorder="1">
      <alignment vertical="center"/>
    </xf>
    <xf numFmtId="0" fontId="0" fillId="3" borderId="0" xfId="0" applyFill="1">
      <alignment vertical="center"/>
    </xf>
    <xf numFmtId="0" fontId="3" fillId="3" borderId="0" xfId="0" applyFont="1" applyFill="1" applyProtection="1">
      <alignment vertical="center"/>
    </xf>
    <xf numFmtId="0" fontId="0" fillId="3" borderId="0" xfId="0" applyFill="1" applyProtection="1">
      <alignment vertical="center"/>
    </xf>
    <xf numFmtId="0" fontId="1" fillId="3" borderId="0" xfId="0" applyFont="1" applyFill="1" applyProtection="1">
      <alignment vertical="center"/>
    </xf>
    <xf numFmtId="0" fontId="0" fillId="3" borderId="0" xfId="0" applyFill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1" fillId="3" borderId="0" xfId="0" applyFont="1" applyFill="1" applyProtection="1">
      <alignment vertical="center"/>
      <protection locked="0"/>
    </xf>
    <xf numFmtId="0" fontId="0" fillId="3" borderId="0" xfId="0" applyFill="1" applyProtection="1">
      <alignment vertical="center"/>
      <protection locked="0"/>
    </xf>
    <xf numFmtId="0" fontId="1" fillId="3" borderId="8" xfId="0" applyFont="1" applyFill="1" applyBorder="1">
      <alignment vertical="center"/>
    </xf>
    <xf numFmtId="0" fontId="0" fillId="5" borderId="4" xfId="0" applyFill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Fill="1" applyProtection="1">
      <alignment vertical="center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23"/>
  <sheetViews>
    <sheetView tabSelected="1" zoomScale="60" zoomScaleNormal="60" workbookViewId="0">
      <selection activeCell="F29" sqref="F29"/>
    </sheetView>
  </sheetViews>
  <sheetFormatPr defaultColWidth="9" defaultRowHeight="19.5"/>
  <cols>
    <col min="1" max="1" width="4.33333333333333" customWidth="1"/>
    <col min="2" max="2" width="5.77777777777778" customWidth="1"/>
    <col min="3" max="3" width="9.33333333333333" customWidth="1"/>
    <col min="4" max="4" width="4.66666666666667" customWidth="1"/>
    <col min="5" max="5" width="3.77777777777778" hidden="1" customWidth="1"/>
    <col min="6" max="16" width="10.2222222222222" customWidth="1"/>
    <col min="17" max="17" width="6.55555555555556" customWidth="1"/>
    <col min="18" max="18" width="6.66666666666667" customWidth="1"/>
    <col min="19" max="19" width="6.77777777777778" customWidth="1"/>
    <col min="20" max="28" width="3.88888888888889" customWidth="1"/>
    <col min="30" max="30" width="3.55555555555556" customWidth="1"/>
    <col min="31" max="31" width="6" customWidth="1"/>
    <col min="32" max="32" width="5.55555555555556" customWidth="1"/>
    <col min="33" max="33" width="6.44444444444444" customWidth="1"/>
  </cols>
  <sheetData>
    <row r="1" ht="22.5" spans="1:20">
      <c r="A1" s="9"/>
      <c r="B1" s="10" t="s">
        <v>0</v>
      </c>
      <c r="C1" s="9"/>
      <c r="D1" s="9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24"/>
      <c r="S1" s="24"/>
      <c r="T1" s="25"/>
    </row>
    <row r="2" spans="1:20">
      <c r="A2" s="9"/>
      <c r="B2" s="12" t="s">
        <v>1</v>
      </c>
      <c r="C2" s="9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24"/>
      <c r="S2" s="24"/>
      <c r="T2" s="25"/>
    </row>
    <row r="3" ht="17" customHeight="1" spans="1:20">
      <c r="A3" s="9"/>
      <c r="B3" s="12"/>
      <c r="C3" s="9"/>
      <c r="D3" s="11"/>
      <c r="E3" s="11"/>
      <c r="F3" s="13" t="s">
        <v>2</v>
      </c>
      <c r="G3" s="13" t="s">
        <v>3</v>
      </c>
      <c r="H3" s="13"/>
      <c r="I3" s="13" t="s">
        <v>4</v>
      </c>
      <c r="J3" s="13"/>
      <c r="K3" s="13" t="s">
        <v>5</v>
      </c>
      <c r="L3" s="13" t="s">
        <v>6</v>
      </c>
      <c r="M3" s="13"/>
      <c r="N3" s="13" t="s">
        <v>7</v>
      </c>
      <c r="O3" s="13" t="s">
        <v>8</v>
      </c>
      <c r="P3" s="13" t="s">
        <v>9</v>
      </c>
      <c r="Q3" s="11"/>
      <c r="R3" s="24"/>
      <c r="S3" s="24"/>
      <c r="T3" s="25"/>
    </row>
    <row r="4" ht="37.5" customHeight="1" spans="1:20">
      <c r="A4" s="9"/>
      <c r="B4" s="11"/>
      <c r="C4" s="14" t="s">
        <v>10</v>
      </c>
      <c r="D4" s="15" t="s">
        <v>11</v>
      </c>
      <c r="E4" s="16" t="str">
        <f>IF(Work!E7="","",Work!E7&amp;"△/"&amp;$C$4)</f>
        <v/>
      </c>
      <c r="F4" s="16" t="str">
        <f>IF(Work!F7="","",Work!F7&amp;"△/"&amp;$C$4)</f>
        <v>C△/B</v>
      </c>
      <c r="G4" s="16" t="str">
        <f>IF(Work!G7="","",Work!G7&amp;"△/"&amp;$C$4)</f>
        <v>C#△/B</v>
      </c>
      <c r="H4" s="16" t="str">
        <f>IF(Work!H7="","",Work!H7&amp;"△/"&amp;$C$4)</f>
        <v/>
      </c>
      <c r="I4" s="16" t="str">
        <f>IF(Work!I7="","",Work!I7&amp;"△/"&amp;$C$4)</f>
        <v>E♭△/B</v>
      </c>
      <c r="J4" s="16" t="str">
        <f>IF(Work!J7="","",Work!J7&amp;"△/"&amp;$C$4)</f>
        <v/>
      </c>
      <c r="K4" s="16" t="str">
        <f>IF(Work!K7="","",Work!K7&amp;"△/"&amp;$C$4)</f>
        <v>F△/B</v>
      </c>
      <c r="L4" s="16" t="str">
        <f>IF(Work!L7="","",Work!L7&amp;"△/"&amp;$C$4)</f>
        <v>F#△/B</v>
      </c>
      <c r="M4" s="16" t="str">
        <f>IF(Work!M7="","",Work!M7&amp;"△/"&amp;$C$4)</f>
        <v/>
      </c>
      <c r="N4" s="16" t="str">
        <f>IF(Work!N7="","",Work!N7&amp;"△/"&amp;$C$4)</f>
        <v>A♭△/B</v>
      </c>
      <c r="O4" s="16" t="str">
        <f>IF(Work!O7="","",Work!O7&amp;"△/"&amp;$C$4)</f>
        <v>A△/B</v>
      </c>
      <c r="P4" s="16" t="str">
        <f>IF(Work!P7="","",Work!P7&amp;"△/"&amp;$C$4)</f>
        <v>B♭△/B</v>
      </c>
      <c r="Q4" s="11"/>
      <c r="R4" s="24"/>
      <c r="S4" s="24"/>
      <c r="T4" s="25"/>
    </row>
    <row r="5" ht="17" customHeight="1" spans="1:20">
      <c r="A5" s="9"/>
      <c r="B5" s="11"/>
      <c r="C5" s="11"/>
      <c r="D5" s="11"/>
      <c r="E5" s="11"/>
      <c r="F5" s="17" t="s">
        <v>12</v>
      </c>
      <c r="G5" s="17" t="s">
        <v>13</v>
      </c>
      <c r="H5" s="17"/>
      <c r="I5" s="17"/>
      <c r="J5" s="17"/>
      <c r="K5" s="17" t="s">
        <v>14</v>
      </c>
      <c r="L5" s="17" t="s">
        <v>15</v>
      </c>
      <c r="M5" s="17" t="s">
        <v>16</v>
      </c>
      <c r="N5" s="17"/>
      <c r="O5" s="17" t="s">
        <v>17</v>
      </c>
      <c r="P5" s="17" t="s">
        <v>18</v>
      </c>
      <c r="Q5" s="26"/>
      <c r="R5" s="24"/>
      <c r="S5" s="24"/>
      <c r="T5" s="25"/>
    </row>
    <row r="6" ht="30" customHeight="1" spans="1:20">
      <c r="A6" s="9"/>
      <c r="B6" s="11"/>
      <c r="C6" s="11"/>
      <c r="D6" s="15" t="s">
        <v>19</v>
      </c>
      <c r="E6" s="18" t="str">
        <f>IF(Work!E10="","",Work!E10&amp;"ｍ/"&amp;$C$4)</f>
        <v/>
      </c>
      <c r="F6" s="18" t="str">
        <f>IF(Work!F10="","",Work!F10&amp;"ｍ/"&amp;$C$4)</f>
        <v>Cｍ/B</v>
      </c>
      <c r="G6" s="18" t="str">
        <f>IF(Work!G10="","",Work!G10&amp;"ｍ/"&amp;$C$4)</f>
        <v>C#ｍ/B</v>
      </c>
      <c r="H6" s="18" t="str">
        <f>IF(Work!H10="","",Work!H10&amp;"ｍ/"&amp;$C$4)</f>
        <v/>
      </c>
      <c r="I6" s="18" t="str">
        <f>IF(Work!I10="","",Work!I10&amp;"ｍ/"&amp;$C$4)</f>
        <v/>
      </c>
      <c r="J6" s="18" t="str">
        <f>IF(Work!J10="","",Work!J10&amp;"ｍ/"&amp;$C$4)</f>
        <v/>
      </c>
      <c r="K6" s="18" t="str">
        <f>IF(Work!K10="","",Work!K10&amp;"ｍ/"&amp;$C$4)</f>
        <v>Fｍ/B</v>
      </c>
      <c r="L6" s="18" t="str">
        <f>IF(Work!L10="","",Work!L10&amp;"ｍ/"&amp;$C$4)</f>
        <v>F#ｍ/B</v>
      </c>
      <c r="M6" s="18" t="str">
        <f>IF(Work!M10="","",Work!M10&amp;"ｍ/"&amp;$C$4)</f>
        <v>Gｍ/B</v>
      </c>
      <c r="N6" s="18" t="str">
        <f>IF(Work!N10="","",Work!N10&amp;"ｍ/"&amp;$C$4)</f>
        <v/>
      </c>
      <c r="O6" s="18" t="str">
        <f>IF(Work!O10="","",Work!O10&amp;"ｍ/"&amp;$C$4)</f>
        <v>Aｍ/B</v>
      </c>
      <c r="P6" s="18" t="str">
        <f>IF(Work!P10="","",Work!P10&amp;"ｍ/"&amp;$C$4)</f>
        <v>B♭ｍ/B</v>
      </c>
      <c r="Q6" s="11"/>
      <c r="R6" s="24"/>
      <c r="S6" s="24"/>
      <c r="T6" s="25"/>
    </row>
    <row r="7" spans="1:20">
      <c r="A7" s="9"/>
      <c r="B7" s="12" t="s">
        <v>20</v>
      </c>
      <c r="C7" s="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24"/>
      <c r="S7" s="24"/>
      <c r="T7" s="25"/>
    </row>
    <row r="8" customFormat="1" ht="17" customHeight="1" spans="1:20">
      <c r="A8" s="9"/>
      <c r="B8" s="12"/>
      <c r="C8" s="9"/>
      <c r="D8" s="11"/>
      <c r="E8" s="11"/>
      <c r="F8" s="13" t="s">
        <v>9</v>
      </c>
      <c r="G8" s="13" t="s">
        <v>8</v>
      </c>
      <c r="H8" s="13" t="s">
        <v>7</v>
      </c>
      <c r="I8" s="13"/>
      <c r="J8" s="13" t="s">
        <v>6</v>
      </c>
      <c r="K8" s="13" t="s">
        <v>5</v>
      </c>
      <c r="L8" s="13"/>
      <c r="M8" s="13" t="s">
        <v>4</v>
      </c>
      <c r="N8" s="13"/>
      <c r="O8" s="13" t="s">
        <v>3</v>
      </c>
      <c r="P8" s="13" t="s">
        <v>2</v>
      </c>
      <c r="Q8" s="11"/>
      <c r="R8" s="24"/>
      <c r="S8" s="24"/>
      <c r="T8" s="25"/>
    </row>
    <row r="9" ht="36" customHeight="1" spans="1:20">
      <c r="A9" s="9"/>
      <c r="B9" s="19" t="s">
        <v>21</v>
      </c>
      <c r="C9" s="14" t="s">
        <v>10</v>
      </c>
      <c r="D9" s="15" t="s">
        <v>11</v>
      </c>
      <c r="E9" s="16" t="str">
        <f>IF(Work!E18="","",$C$9&amp;"△/"&amp;Work!E18)</f>
        <v/>
      </c>
      <c r="F9" s="16" t="str">
        <f>IF(Work!F18="","",$C$9&amp;"△/"&amp;Work!F18)</f>
        <v>B△/C</v>
      </c>
      <c r="G9" s="16" t="str">
        <f>IF(Work!G18="","",$C$9&amp;"△/"&amp;Work!G18)</f>
        <v>B△/C#</v>
      </c>
      <c r="H9" s="16" t="str">
        <f>IF(Work!H18="","",$C$9&amp;"△/"&amp;Work!H18)</f>
        <v>B△/D</v>
      </c>
      <c r="I9" s="16" t="str">
        <f>IF(Work!I18="","",$C$9&amp;"△/"&amp;Work!I18)</f>
        <v/>
      </c>
      <c r="J9" s="16" t="str">
        <f>IF(Work!J18="","",$C$9&amp;"△/"&amp;Work!J18)</f>
        <v>B△/E</v>
      </c>
      <c r="K9" s="16" t="str">
        <f>IF(Work!K18="","",$C$9&amp;"△/"&amp;Work!K18)</f>
        <v>B△/F</v>
      </c>
      <c r="L9" s="16" t="str">
        <f>IF(Work!L18="","",$C$9&amp;"△/"&amp;Work!L18)</f>
        <v/>
      </c>
      <c r="M9" s="16" t="str">
        <f>IF(Work!M18="","",$C$9&amp;"△/"&amp;Work!M18)</f>
        <v>B△/G</v>
      </c>
      <c r="N9" s="16" t="str">
        <f>IF(Work!N18="","",$C$9&amp;"△/"&amp;Work!N18)</f>
        <v/>
      </c>
      <c r="O9" s="16" t="str">
        <f>IF(Work!O18="","",$C$9&amp;"△/"&amp;Work!O18)</f>
        <v>B△/A</v>
      </c>
      <c r="P9" s="16" t="str">
        <f>IF(Work!P18="","",$C$9&amp;"△/"&amp;Work!P18)</f>
        <v>B△/B♭</v>
      </c>
      <c r="Q9" s="20"/>
      <c r="R9" s="25"/>
      <c r="S9" s="25"/>
      <c r="T9" s="25"/>
    </row>
    <row r="10" customFormat="1" ht="17" customHeight="1" spans="1:20">
      <c r="A10" s="9"/>
      <c r="B10" s="11"/>
      <c r="C10" s="9"/>
      <c r="D10" s="11"/>
      <c r="E10" s="11"/>
      <c r="F10" s="17" t="s">
        <v>18</v>
      </c>
      <c r="G10" s="17" t="s">
        <v>17</v>
      </c>
      <c r="H10" s="17"/>
      <c r="I10" s="17" t="s">
        <v>16</v>
      </c>
      <c r="J10" s="17" t="s">
        <v>15</v>
      </c>
      <c r="K10" s="17" t="s">
        <v>14</v>
      </c>
      <c r="L10" s="17"/>
      <c r="M10" s="17"/>
      <c r="N10" s="17"/>
      <c r="O10" s="17" t="s">
        <v>13</v>
      </c>
      <c r="P10" s="17" t="s">
        <v>22</v>
      </c>
      <c r="Q10" s="26"/>
      <c r="R10" s="24"/>
      <c r="S10" s="24"/>
      <c r="T10" s="25"/>
    </row>
    <row r="11" ht="37.5" customHeight="1" spans="1:20">
      <c r="A11" s="9"/>
      <c r="B11" s="20"/>
      <c r="D11" s="15" t="s">
        <v>19</v>
      </c>
      <c r="E11" s="18" t="str">
        <f>IF(Work!E21="","",$C$9&amp;"m/"&amp;Work!E21)</f>
        <v/>
      </c>
      <c r="F11" s="18" t="str">
        <f>IF(Work!F21="","",$C$9&amp;"m/"&amp;Work!F21)</f>
        <v>Bm/C</v>
      </c>
      <c r="G11" s="18" t="str">
        <f>IF(Work!G21="","",$C$9&amp;"m/"&amp;Work!G21)</f>
        <v>Bm/C#</v>
      </c>
      <c r="H11" s="18" t="str">
        <f>IF(Work!H21="","",$C$9&amp;"m/"&amp;Work!H21)</f>
        <v/>
      </c>
      <c r="I11" s="18" t="str">
        <f>IF(Work!I21="","",$C$9&amp;"m/"&amp;Work!I21)</f>
        <v>Bm/E♭</v>
      </c>
      <c r="J11" s="18" t="str">
        <f>IF(Work!J21="","",$C$9&amp;"m/"&amp;Work!J21)</f>
        <v>Bm/E</v>
      </c>
      <c r="K11" s="18" t="str">
        <f>IF(Work!K21="","",$C$9&amp;"m/"&amp;Work!K21)</f>
        <v>Bm/F</v>
      </c>
      <c r="L11" s="18" t="str">
        <f>IF(Work!L21="","",$C$9&amp;"m/"&amp;Work!L21)</f>
        <v/>
      </c>
      <c r="M11" s="18" t="str">
        <f>IF(Work!M21="","",$C$9&amp;"m/"&amp;Work!M21)</f>
        <v/>
      </c>
      <c r="N11" s="18" t="str">
        <f>IF(Work!N21="","",$C$9&amp;"m/"&amp;Work!N21)</f>
        <v/>
      </c>
      <c r="O11" s="18" t="str">
        <f>IF(Work!O21="","",$C$9&amp;"m/"&amp;Work!O21)</f>
        <v>Bm/A</v>
      </c>
      <c r="P11" s="18" t="str">
        <f>IF(Work!P21="","",$C$9&amp;"m/"&amp;Work!P21)</f>
        <v>Bm/B♭</v>
      </c>
      <c r="Q11" s="20"/>
      <c r="R11" s="25"/>
      <c r="S11" s="25"/>
      <c r="T11" s="25"/>
    </row>
    <row r="12" ht="9" customHeight="1" spans="1:17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customFormat="1" ht="17" customHeight="1" spans="1:20">
      <c r="A13" s="9"/>
      <c r="B13" s="12"/>
      <c r="C13" s="9"/>
      <c r="D13" s="11"/>
      <c r="E13" s="11"/>
      <c r="F13" s="13" t="s">
        <v>9</v>
      </c>
      <c r="G13" s="13" t="s">
        <v>8</v>
      </c>
      <c r="H13" s="13" t="s">
        <v>7</v>
      </c>
      <c r="I13" s="13"/>
      <c r="J13" s="13" t="s">
        <v>6</v>
      </c>
      <c r="K13" s="13" t="s">
        <v>5</v>
      </c>
      <c r="L13" s="13"/>
      <c r="M13" s="13" t="s">
        <v>4</v>
      </c>
      <c r="N13" s="13"/>
      <c r="O13" s="13" t="s">
        <v>3</v>
      </c>
      <c r="P13" s="13" t="s">
        <v>2</v>
      </c>
      <c r="Q13" s="11"/>
      <c r="R13" s="24"/>
      <c r="S13" s="24"/>
      <c r="T13" s="25"/>
    </row>
    <row r="14" ht="31.5" customHeight="1" spans="1:17">
      <c r="A14" s="9"/>
      <c r="B14" s="21" t="s">
        <v>23</v>
      </c>
      <c r="C14" s="22" t="str">
        <f>Work!C35</f>
        <v>G</v>
      </c>
      <c r="D14" s="23" t="s">
        <v>11</v>
      </c>
      <c r="E14" s="16" t="str">
        <f>IF(Work!E40="","",$C$14&amp;"△/"&amp;Work!E40)</f>
        <v/>
      </c>
      <c r="F14" s="16" t="str">
        <f>IF(Work!F40="","",$C$14&amp;"△/"&amp;Work!F40)</f>
        <v>G△/A♭</v>
      </c>
      <c r="G14" s="16" t="str">
        <f>IF(Work!G40="","",$C$14&amp;"△/"&amp;Work!G40)</f>
        <v>G△/A</v>
      </c>
      <c r="H14" s="16" t="str">
        <f>IF(Work!H40="","",$C$14&amp;"△/"&amp;Work!H40)</f>
        <v>G△/B♭</v>
      </c>
      <c r="I14" s="16" t="str">
        <f>IF(Work!I40="","",$C$14&amp;"△/"&amp;Work!I40)</f>
        <v/>
      </c>
      <c r="J14" s="16" t="str">
        <f>IF(Work!J40="","",$C$14&amp;"△/"&amp;Work!J40)</f>
        <v>G△/C</v>
      </c>
      <c r="K14" s="16" t="str">
        <f>IF(Work!K40="","",$C$14&amp;"△/"&amp;Work!K40)</f>
        <v>G△/C#</v>
      </c>
      <c r="L14" s="16" t="str">
        <f>IF(Work!L40="","",$C$14&amp;"△/"&amp;Work!L40)</f>
        <v/>
      </c>
      <c r="M14" s="16" t="str">
        <f>IF(Work!M40="","",$C$14&amp;"△/"&amp;Work!M40)</f>
        <v>G△/E♭</v>
      </c>
      <c r="N14" s="16" t="str">
        <f>IF(Work!N40="","",$C$14&amp;"△/"&amp;Work!N40)</f>
        <v/>
      </c>
      <c r="O14" s="16" t="str">
        <f>IF(Work!O40="","",$C$14&amp;"△/"&amp;Work!O40)</f>
        <v>G△/F</v>
      </c>
      <c r="P14" s="16" t="str">
        <f>IF(Work!P40="","",$C$14&amp;"△/"&amp;Work!P40)</f>
        <v>G△/F#</v>
      </c>
      <c r="Q14" s="9"/>
    </row>
    <row r="15" customFormat="1" ht="17" customHeight="1" spans="1:20">
      <c r="A15" s="9"/>
      <c r="B15" s="12"/>
      <c r="C15" s="9"/>
      <c r="D15" s="11"/>
      <c r="E15" s="11"/>
      <c r="F15" s="17" t="s">
        <v>18</v>
      </c>
      <c r="G15" s="17" t="s">
        <v>17</v>
      </c>
      <c r="H15" s="17"/>
      <c r="I15" s="17" t="s">
        <v>16</v>
      </c>
      <c r="J15" s="17" t="s">
        <v>15</v>
      </c>
      <c r="K15" s="17" t="s">
        <v>14</v>
      </c>
      <c r="L15" s="17"/>
      <c r="M15" s="17"/>
      <c r="N15" s="17"/>
      <c r="O15" s="17" t="s">
        <v>13</v>
      </c>
      <c r="P15" s="17" t="s">
        <v>22</v>
      </c>
      <c r="Q15" s="11"/>
      <c r="R15" s="24"/>
      <c r="S15" s="24"/>
      <c r="T15" s="25"/>
    </row>
    <row r="16" ht="29.25" customHeight="1" spans="1:17">
      <c r="A16" s="9"/>
      <c r="B16" s="20"/>
      <c r="C16" s="22" t="str">
        <f>Work!C24</f>
        <v>A♭</v>
      </c>
      <c r="D16" s="15" t="s">
        <v>19</v>
      </c>
      <c r="E16" s="16" t="str">
        <f>IF(Work!E32="","",$C$16&amp;"m/"&amp;Work!E32)</f>
        <v/>
      </c>
      <c r="F16" s="16" t="str">
        <f>IF(Work!F32="","",$C$16&amp;"m/"&amp;Work!F32)</f>
        <v>A♭m/A</v>
      </c>
      <c r="G16" s="16" t="str">
        <f>IF(Work!G32="","",$C$16&amp;"m/"&amp;Work!G32)</f>
        <v>A♭m/B♭</v>
      </c>
      <c r="H16" s="16" t="str">
        <f>IF(Work!H32="","",$C$16&amp;"m/"&amp;Work!H32)</f>
        <v/>
      </c>
      <c r="I16" s="16" t="str">
        <f>IF(Work!I32="","",$C$16&amp;"m/"&amp;Work!I32)</f>
        <v>A♭m/C</v>
      </c>
      <c r="J16" s="16" t="str">
        <f>IF(Work!J32="","",$C$16&amp;"m/"&amp;Work!J32)</f>
        <v>A♭m/C#</v>
      </c>
      <c r="K16" s="16" t="str">
        <f>IF(Work!K32="","",$C$16&amp;"m/"&amp;Work!K32)</f>
        <v>A♭m/D</v>
      </c>
      <c r="L16" s="16" t="str">
        <f>IF(Work!L32="","",$C$16&amp;"m/"&amp;Work!L32)</f>
        <v/>
      </c>
      <c r="M16" s="16" t="str">
        <f>IF(Work!M32="","",$C$16&amp;"m/"&amp;Work!M32)</f>
        <v/>
      </c>
      <c r="N16" s="16" t="str">
        <f>IF(Work!N32="","",$C$16&amp;"m/"&amp;Work!N32)</f>
        <v/>
      </c>
      <c r="O16" s="16" t="str">
        <f>IF(Work!O32="","",$C$16&amp;"m/"&amp;Work!O32)</f>
        <v>A♭m/F#</v>
      </c>
      <c r="P16" s="16" t="str">
        <f>IF(Work!P32="","",$C$16&amp;"m/"&amp;Work!P32)</f>
        <v>A♭m/G</v>
      </c>
      <c r="Q16" s="9"/>
    </row>
    <row r="17" ht="9.75" customHeight="1" spans="1:17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customFormat="1" ht="17" customHeight="1" spans="1:20">
      <c r="A18" s="9"/>
      <c r="B18" s="12"/>
      <c r="C18" s="9"/>
      <c r="D18" s="11"/>
      <c r="E18" s="11"/>
      <c r="F18" s="13" t="s">
        <v>9</v>
      </c>
      <c r="G18" s="13" t="s">
        <v>8</v>
      </c>
      <c r="H18" s="13" t="s">
        <v>7</v>
      </c>
      <c r="I18" s="13"/>
      <c r="J18" s="13" t="s">
        <v>6</v>
      </c>
      <c r="K18" s="13" t="s">
        <v>5</v>
      </c>
      <c r="L18" s="13"/>
      <c r="M18" s="13" t="s">
        <v>4</v>
      </c>
      <c r="N18" s="13"/>
      <c r="O18" s="13" t="s">
        <v>3</v>
      </c>
      <c r="P18" s="13" t="s">
        <v>2</v>
      </c>
      <c r="Q18" s="11"/>
      <c r="R18" s="24"/>
      <c r="S18" s="24"/>
      <c r="T18" s="25"/>
    </row>
    <row r="19" ht="33.75" customHeight="1" spans="1:17">
      <c r="A19" s="9"/>
      <c r="B19" s="19" t="s">
        <v>24</v>
      </c>
      <c r="C19" s="22" t="str">
        <f>Work!C46</f>
        <v>E</v>
      </c>
      <c r="D19" s="15" t="s">
        <v>11</v>
      </c>
      <c r="E19" s="16" t="str">
        <f>IF(Work!E51="","",$C$19&amp;"△/"&amp;Work!E51)</f>
        <v/>
      </c>
      <c r="F19" s="16" t="str">
        <f>IF(Work!F51="","",$C$19&amp;"△/"&amp;Work!F51)</f>
        <v>E△/F</v>
      </c>
      <c r="G19" s="16" t="str">
        <f>IF(Work!G51="","",$C$19&amp;"△/"&amp;Work!G51)</f>
        <v>E△/F#</v>
      </c>
      <c r="H19" s="16" t="str">
        <f>IF(Work!H51="","",$C$19&amp;"△/"&amp;Work!H51)</f>
        <v>E△/G</v>
      </c>
      <c r="I19" s="16" t="str">
        <f>IF(Work!I51="","",$C$19&amp;"△/"&amp;Work!I51)</f>
        <v/>
      </c>
      <c r="J19" s="16" t="str">
        <f>IF(Work!J51="","",$C$19&amp;"△/"&amp;Work!J51)</f>
        <v>E△/A</v>
      </c>
      <c r="K19" s="16" t="str">
        <f>IF(Work!K51="","",$C$19&amp;"△/"&amp;Work!K51)</f>
        <v>E△/B♭</v>
      </c>
      <c r="L19" s="16" t="str">
        <f>IF(Work!L51="","",$C$19&amp;"△/"&amp;Work!L51)</f>
        <v/>
      </c>
      <c r="M19" s="16" t="str">
        <f>IF(Work!M51="","",$C$19&amp;"△/"&amp;Work!M51)</f>
        <v>E△/C</v>
      </c>
      <c r="N19" s="16" t="str">
        <f>IF(Work!N51="","",$C$19&amp;"△/"&amp;Work!N51)</f>
        <v/>
      </c>
      <c r="O19" s="16" t="str">
        <f>IF(Work!O51="","",$C$19&amp;"△/"&amp;Work!O51)</f>
        <v>E△/D</v>
      </c>
      <c r="P19" s="16" t="str">
        <f>IF(Work!P51="","",$C$19&amp;"△/"&amp;Work!P51)</f>
        <v>E△/E♭</v>
      </c>
      <c r="Q19" s="9"/>
    </row>
    <row r="20" customFormat="1" ht="17" customHeight="1" spans="1:20">
      <c r="A20" s="9"/>
      <c r="B20" s="12"/>
      <c r="C20" s="9"/>
      <c r="D20" s="11"/>
      <c r="E20" s="11"/>
      <c r="F20" s="17" t="s">
        <v>18</v>
      </c>
      <c r="G20" s="17" t="s">
        <v>17</v>
      </c>
      <c r="H20" s="17"/>
      <c r="I20" s="17" t="s">
        <v>16</v>
      </c>
      <c r="J20" s="17" t="s">
        <v>15</v>
      </c>
      <c r="K20" s="17" t="s">
        <v>14</v>
      </c>
      <c r="L20" s="17"/>
      <c r="M20" s="17"/>
      <c r="N20" s="17"/>
      <c r="O20" s="17" t="s">
        <v>13</v>
      </c>
      <c r="P20" s="17" t="s">
        <v>22</v>
      </c>
      <c r="Q20" s="11"/>
      <c r="R20" s="24"/>
      <c r="S20" s="24"/>
      <c r="T20" s="25"/>
    </row>
    <row r="21" ht="33.75" customHeight="1" spans="1:17">
      <c r="A21" s="9"/>
      <c r="B21" s="20"/>
      <c r="D21" s="15" t="s">
        <v>19</v>
      </c>
      <c r="E21" s="18" t="str">
        <f>IF(Work!E54="","",$C$19&amp;"m/"&amp;Work!E54)</f>
        <v/>
      </c>
      <c r="F21" s="18" t="str">
        <f>IF(Work!F54="","",$C$19&amp;"m/"&amp;Work!F54)</f>
        <v>Em/F</v>
      </c>
      <c r="G21" s="18" t="str">
        <f>IF(Work!G54="","",$C$19&amp;"m/"&amp;Work!G54)</f>
        <v>Em/F#</v>
      </c>
      <c r="H21" s="18" t="str">
        <f>IF(Work!H54="","",$C$19&amp;"m/"&amp;Work!H54)</f>
        <v/>
      </c>
      <c r="I21" s="18" t="str">
        <f>IF(Work!I54="","",$C$19&amp;"m/"&amp;Work!I54)</f>
        <v>Em/A♭</v>
      </c>
      <c r="J21" s="18" t="str">
        <f>IF(Work!J54="","",$C$19&amp;"m/"&amp;Work!J54)</f>
        <v>Em/A</v>
      </c>
      <c r="K21" s="18" t="str">
        <f>IF(Work!K54="","",$C$19&amp;"m/"&amp;Work!K54)</f>
        <v>Em/B♭</v>
      </c>
      <c r="L21" s="18" t="str">
        <f>IF(Work!L54="","",$C$19&amp;"m/"&amp;Work!L54)</f>
        <v/>
      </c>
      <c r="M21" s="18" t="str">
        <f>IF(Work!M54="","",$C$19&amp;"m/"&amp;Work!M54)</f>
        <v/>
      </c>
      <c r="N21" s="18" t="str">
        <f>IF(Work!N54="","",$C$19&amp;"m/"&amp;Work!N54)</f>
        <v/>
      </c>
      <c r="O21" s="18" t="str">
        <f>IF(Work!O54="","",$C$19&amp;"m/"&amp;Work!O54)</f>
        <v>Em/D</v>
      </c>
      <c r="P21" s="18" t="str">
        <f>IF(Work!P54="","",$C$19&amp;"m/"&amp;Work!P54)</f>
        <v>Em/E♭</v>
      </c>
      <c r="Q21" s="9"/>
    </row>
    <row r="22" spans="1:17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1:17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</row>
  </sheetData>
  <sheetProtection selectLockedCells="1"/>
  <dataValidations count="1">
    <dataValidation type="list" allowBlank="1" showInputMessage="1" showErrorMessage="1" sqref="C4 C9">
      <formula1>Note!$A$1:$A$26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N33"/>
  <sheetViews>
    <sheetView topLeftCell="A9" workbookViewId="0">
      <selection activeCell="F26" sqref="F26"/>
    </sheetView>
  </sheetViews>
  <sheetFormatPr defaultColWidth="9" defaultRowHeight="19.5"/>
  <cols>
    <col min="1" max="1" width="4.77777777777778" customWidth="1"/>
    <col min="2" max="2" width="5.66666666666667" customWidth="1"/>
    <col min="3" max="3" width="7.11111111111111" customWidth="1"/>
    <col min="4" max="8" width="4.77777777777778" customWidth="1"/>
  </cols>
  <sheetData>
    <row r="1" ht="20.25" customHeight="1" spans="1:3">
      <c r="A1" t="s">
        <v>25</v>
      </c>
      <c r="B1">
        <v>0</v>
      </c>
      <c r="C1" t="s">
        <v>25</v>
      </c>
    </row>
    <row r="2" ht="20.25" customHeight="1" spans="1:3">
      <c r="A2" t="s">
        <v>26</v>
      </c>
      <c r="B2">
        <v>1</v>
      </c>
      <c r="C2" t="s">
        <v>26</v>
      </c>
    </row>
    <row r="3" ht="20.25" customHeight="1" spans="1:3">
      <c r="A3" t="s">
        <v>27</v>
      </c>
      <c r="B3">
        <v>1</v>
      </c>
      <c r="C3" t="s">
        <v>26</v>
      </c>
    </row>
    <row r="4" ht="20.25" customHeight="1" spans="1:3">
      <c r="A4" t="s">
        <v>28</v>
      </c>
      <c r="B4">
        <v>2</v>
      </c>
      <c r="C4" t="s">
        <v>29</v>
      </c>
    </row>
    <row r="5" ht="20.25" customHeight="1" spans="1:3">
      <c r="A5" t="s">
        <v>29</v>
      </c>
      <c r="B5">
        <v>2</v>
      </c>
      <c r="C5" t="s">
        <v>29</v>
      </c>
    </row>
    <row r="6" ht="20.25" customHeight="1" spans="1:3">
      <c r="A6" t="s">
        <v>30</v>
      </c>
      <c r="B6">
        <v>3</v>
      </c>
      <c r="C6" t="s">
        <v>31</v>
      </c>
    </row>
    <row r="7" ht="20.25" customHeight="1" spans="1:3">
      <c r="A7" t="s">
        <v>31</v>
      </c>
      <c r="B7">
        <v>3</v>
      </c>
      <c r="C7" t="s">
        <v>31</v>
      </c>
    </row>
    <row r="8" ht="20.25" customHeight="1" spans="1:3">
      <c r="A8" t="s">
        <v>32</v>
      </c>
      <c r="B8">
        <v>4</v>
      </c>
      <c r="C8" t="s">
        <v>33</v>
      </c>
    </row>
    <row r="9" ht="20.25" customHeight="1" spans="1:3">
      <c r="A9" t="s">
        <v>33</v>
      </c>
      <c r="B9">
        <v>4</v>
      </c>
      <c r="C9" t="s">
        <v>33</v>
      </c>
    </row>
    <row r="10" ht="20.25" customHeight="1" spans="1:3">
      <c r="A10" t="s">
        <v>34</v>
      </c>
      <c r="B10">
        <v>4</v>
      </c>
      <c r="C10" t="s">
        <v>33</v>
      </c>
    </row>
    <row r="11" ht="20.25" customHeight="1" spans="1:3">
      <c r="A11" t="s">
        <v>35</v>
      </c>
      <c r="B11">
        <v>5</v>
      </c>
      <c r="C11" t="s">
        <v>36</v>
      </c>
    </row>
    <row r="12" ht="20.25" customHeight="1" spans="1:3">
      <c r="A12" t="s">
        <v>36</v>
      </c>
      <c r="B12">
        <v>5</v>
      </c>
      <c r="C12" t="s">
        <v>36</v>
      </c>
    </row>
    <row r="13" ht="20.25" customHeight="1" spans="1:3">
      <c r="A13" t="s">
        <v>37</v>
      </c>
      <c r="B13">
        <v>6</v>
      </c>
      <c r="C13" t="s">
        <v>37</v>
      </c>
    </row>
    <row r="14" ht="20.25" customHeight="1" spans="1:3">
      <c r="A14" t="s">
        <v>38</v>
      </c>
      <c r="B14">
        <v>6</v>
      </c>
      <c r="C14" t="s">
        <v>37</v>
      </c>
    </row>
    <row r="15" ht="20.25" customHeight="1" spans="1:9">
      <c r="A15" t="s">
        <v>39</v>
      </c>
      <c r="B15">
        <v>7</v>
      </c>
      <c r="C15" t="s">
        <v>40</v>
      </c>
      <c r="E15" s="8"/>
      <c r="F15" s="8"/>
      <c r="H15" s="8"/>
      <c r="I15" s="8"/>
    </row>
    <row r="16" ht="20.25" customHeight="1" spans="1:9">
      <c r="A16" t="s">
        <v>40</v>
      </c>
      <c r="B16">
        <v>7</v>
      </c>
      <c r="C16" t="s">
        <v>40</v>
      </c>
      <c r="E16" s="8"/>
      <c r="F16" s="8"/>
      <c r="H16" s="8"/>
      <c r="I16" s="8"/>
    </row>
    <row r="17" ht="20.25" customHeight="1" spans="1:9">
      <c r="A17" t="s">
        <v>41</v>
      </c>
      <c r="B17">
        <v>8</v>
      </c>
      <c r="C17" t="s">
        <v>42</v>
      </c>
      <c r="E17" s="8"/>
      <c r="F17" s="8"/>
      <c r="H17" s="8"/>
      <c r="I17" s="8"/>
    </row>
    <row r="18" ht="20.25" customHeight="1" spans="1:9">
      <c r="A18" t="s">
        <v>42</v>
      </c>
      <c r="B18">
        <v>8</v>
      </c>
      <c r="C18" t="s">
        <v>42</v>
      </c>
      <c r="E18" s="8"/>
      <c r="F18" s="8"/>
      <c r="H18" s="8"/>
      <c r="I18" s="8"/>
    </row>
    <row r="19" ht="20.25" customHeight="1" spans="1:3">
      <c r="A19" t="s">
        <v>43</v>
      </c>
      <c r="B19">
        <v>9</v>
      </c>
      <c r="C19" t="s">
        <v>44</v>
      </c>
    </row>
    <row r="20" ht="20.25" customHeight="1" spans="1:3">
      <c r="A20" t="s">
        <v>44</v>
      </c>
      <c r="B20">
        <v>9</v>
      </c>
      <c r="C20" t="s">
        <v>44</v>
      </c>
    </row>
    <row r="21" ht="20.25" customHeight="1" spans="1:10">
      <c r="A21" t="s">
        <v>45</v>
      </c>
      <c r="B21">
        <v>10</v>
      </c>
      <c r="C21" t="s">
        <v>46</v>
      </c>
      <c r="D21" s="6"/>
      <c r="J21" s="6"/>
    </row>
    <row r="22" ht="20.25" customHeight="1" spans="1:10">
      <c r="A22" t="s">
        <v>46</v>
      </c>
      <c r="B22">
        <v>10</v>
      </c>
      <c r="C22" t="s">
        <v>46</v>
      </c>
      <c r="D22" s="6"/>
      <c r="J22" s="6"/>
    </row>
    <row r="23" ht="20.25" customHeight="1" spans="1:10">
      <c r="A23" t="s">
        <v>47</v>
      </c>
      <c r="B23">
        <v>11</v>
      </c>
      <c r="C23" t="s">
        <v>10</v>
      </c>
      <c r="D23" s="6"/>
      <c r="J23" s="6"/>
    </row>
    <row r="24" ht="20.25" customHeight="1" spans="1:10">
      <c r="A24" t="s">
        <v>10</v>
      </c>
      <c r="B24">
        <v>11</v>
      </c>
      <c r="C24" t="s">
        <v>10</v>
      </c>
      <c r="D24" s="6"/>
      <c r="E24" s="8"/>
      <c r="F24" s="8"/>
      <c r="H24" s="8"/>
      <c r="I24" s="8"/>
      <c r="J24" s="6"/>
    </row>
    <row r="25" ht="20.25" customHeight="1" spans="1:10">
      <c r="A25" t="s">
        <v>48</v>
      </c>
      <c r="B25">
        <v>0</v>
      </c>
      <c r="C25" s="2" t="s">
        <v>25</v>
      </c>
      <c r="D25" s="6"/>
      <c r="E25" s="8"/>
      <c r="F25" s="8"/>
      <c r="H25" s="8"/>
      <c r="I25" s="8"/>
      <c r="J25" s="6"/>
    </row>
    <row r="26" spans="1:3">
      <c r="A26" t="s">
        <v>49</v>
      </c>
      <c r="B26">
        <v>11</v>
      </c>
      <c r="C26" t="s">
        <v>10</v>
      </c>
    </row>
    <row r="33" spans="40:40">
      <c r="AN33" t="e">
        <f>VLOOKUP(E32&amp;G32,Note!G1:H2,2,TRUE)</f>
        <v>#N/A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54"/>
  <sheetViews>
    <sheetView topLeftCell="A23" workbookViewId="0">
      <selection activeCell="C24" sqref="C24"/>
    </sheetView>
  </sheetViews>
  <sheetFormatPr defaultColWidth="9" defaultRowHeight="19.5"/>
  <cols>
    <col min="1" max="1" width="4.22222222222222" customWidth="1"/>
    <col min="2" max="2" width="6.77777777777778" customWidth="1"/>
    <col min="3" max="16" width="5" customWidth="1"/>
    <col min="17" max="28" width="5.77777777777778" customWidth="1"/>
  </cols>
  <sheetData>
    <row r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4">
      <c r="B2" s="2" t="s">
        <v>50</v>
      </c>
      <c r="C2" t="str">
        <f>Onコード!C4</f>
        <v>B</v>
      </c>
      <c r="D2">
        <f>VLOOKUP(C2,Note!$A$1:$B$26,2,FALSE)</f>
        <v>11</v>
      </c>
    </row>
    <row r="3" spans="5:16">
      <c r="E3" s="2" t="s">
        <v>25</v>
      </c>
      <c r="F3" s="2" t="s">
        <v>51</v>
      </c>
      <c r="G3" s="2" t="s">
        <v>29</v>
      </c>
      <c r="H3" s="2" t="s">
        <v>30</v>
      </c>
      <c r="I3" s="2" t="s">
        <v>33</v>
      </c>
      <c r="J3" s="2" t="s">
        <v>36</v>
      </c>
      <c r="K3" s="2" t="s">
        <v>37</v>
      </c>
      <c r="L3" s="2" t="s">
        <v>40</v>
      </c>
      <c r="M3" s="2" t="s">
        <v>41</v>
      </c>
      <c r="N3" s="2" t="s">
        <v>44</v>
      </c>
      <c r="O3" s="2" t="s">
        <v>46</v>
      </c>
      <c r="P3" s="2" t="s">
        <v>10</v>
      </c>
    </row>
    <row r="4" spans="5:16">
      <c r="E4">
        <f>VLOOKUP(E3,Note!$A$1:$B$26,2,FALSE)</f>
        <v>0</v>
      </c>
      <c r="F4">
        <f>VLOOKUP(F3,Note!$A$1:$B$26,2,FALSE)</f>
        <v>1</v>
      </c>
      <c r="G4">
        <f>VLOOKUP(G3,Note!$A$1:$B$26,2,FALSE)</f>
        <v>2</v>
      </c>
      <c r="H4">
        <f>VLOOKUP(H3,Note!$A$1:$B$26,2,FALSE)</f>
        <v>3</v>
      </c>
      <c r="I4">
        <f>VLOOKUP(I3,Note!$A$1:$B$26,2,FALSE)</f>
        <v>4</v>
      </c>
      <c r="J4">
        <f>VLOOKUP(J3,Note!$A$1:$B$26,2,FALSE)</f>
        <v>5</v>
      </c>
      <c r="K4">
        <f>VLOOKUP(K3,Note!$A$1:$B$26,2,FALSE)</f>
        <v>6</v>
      </c>
      <c r="L4">
        <f>VLOOKUP(L3,Note!$A$1:$B$26,2,FALSE)</f>
        <v>7</v>
      </c>
      <c r="M4">
        <f>VLOOKUP(M3,Note!$A$1:$B$26,2,FALSE)</f>
        <v>8</v>
      </c>
      <c r="N4">
        <f>VLOOKUP(N3,Note!$A$1:$B$26,2,FALSE)</f>
        <v>9</v>
      </c>
      <c r="O4">
        <f>VLOOKUP(O3,Note!$A$1:$B$26,2,FALSE)</f>
        <v>10</v>
      </c>
      <c r="P4">
        <f>VLOOKUP(P3,Note!$A$1:$B$26,2,FALSE)</f>
        <v>11</v>
      </c>
    </row>
    <row r="5" spans="5:16">
      <c r="E5">
        <v>0</v>
      </c>
      <c r="F5">
        <v>1</v>
      </c>
      <c r="G5">
        <v>1</v>
      </c>
      <c r="H5">
        <v>0</v>
      </c>
      <c r="I5">
        <v>1</v>
      </c>
      <c r="J5">
        <v>0</v>
      </c>
      <c r="K5">
        <v>1</v>
      </c>
      <c r="L5">
        <v>1</v>
      </c>
      <c r="M5">
        <v>0</v>
      </c>
      <c r="N5">
        <v>1</v>
      </c>
      <c r="O5">
        <v>1</v>
      </c>
      <c r="P5">
        <v>1</v>
      </c>
    </row>
    <row r="6" spans="5:16">
      <c r="E6" t="str">
        <f>IF(E5=0,"",MOD(E4+$D$2,12))</f>
        <v/>
      </c>
      <c r="F6">
        <f>IF(F5=0,"",MOD(F4+$D$2,12))</f>
        <v>0</v>
      </c>
      <c r="G6">
        <f>IF(G5=0,"",MOD(G4+$D$2,12))</f>
        <v>1</v>
      </c>
      <c r="H6" t="str">
        <f t="shared" ref="H6:P6" si="0">IF(H5=0,"",MOD(H4+$D$2,12))</f>
        <v/>
      </c>
      <c r="I6">
        <f t="shared" si="0"/>
        <v>3</v>
      </c>
      <c r="J6" t="str">
        <f t="shared" si="0"/>
        <v/>
      </c>
      <c r="K6">
        <f t="shared" si="0"/>
        <v>5</v>
      </c>
      <c r="L6">
        <f t="shared" si="0"/>
        <v>6</v>
      </c>
      <c r="M6" t="str">
        <f t="shared" si="0"/>
        <v/>
      </c>
      <c r="N6">
        <f t="shared" si="0"/>
        <v>8</v>
      </c>
      <c r="O6">
        <f t="shared" si="0"/>
        <v>9</v>
      </c>
      <c r="P6">
        <f t="shared" si="0"/>
        <v>10</v>
      </c>
    </row>
    <row r="7" spans="3:16">
      <c r="C7" s="2" t="s">
        <v>11</v>
      </c>
      <c r="E7" s="3" t="str">
        <f>IF(E6="","",VLOOKUP(E6,Note!$B$1:$C$26,2,FALSE))</f>
        <v/>
      </c>
      <c r="F7" s="4" t="str">
        <f>IF(F6="","",VLOOKUP(F6,Note!$B$1:$C$26,2,FALSE))</f>
        <v>C</v>
      </c>
      <c r="G7" s="4" t="str">
        <f>IF(G6="","",VLOOKUP(G6,Note!$B$1:$C$26,2,FALSE))</f>
        <v>C#</v>
      </c>
      <c r="H7" s="4" t="str">
        <f>IF(H6="","",VLOOKUP(H6,Note!$B$1:$C$26,2,FALSE))</f>
        <v/>
      </c>
      <c r="I7" s="4" t="str">
        <f>IF(I6="","",VLOOKUP(I6,Note!$B$1:$C$26,2,FALSE))</f>
        <v>E♭</v>
      </c>
      <c r="J7" s="4" t="str">
        <f>IF(J6="","",VLOOKUP(J6,Note!$B$1:$C$26,2,FALSE))</f>
        <v/>
      </c>
      <c r="K7" s="4" t="str">
        <f>IF(K6="","",VLOOKUP(K6,Note!$B$1:$C$26,2,FALSE))</f>
        <v>F</v>
      </c>
      <c r="L7" s="4" t="str">
        <f>IF(L6="","",VLOOKUP(L6,Note!$B$1:$C$26,2,FALSE))</f>
        <v>F#</v>
      </c>
      <c r="M7" s="4" t="str">
        <f>IF(M6="","",VLOOKUP(M6,Note!$B$1:$C$26,2,FALSE))</f>
        <v/>
      </c>
      <c r="N7" s="4" t="str">
        <f>IF(N6="","",VLOOKUP(N6,Note!$B$1:$C$26,2,FALSE))</f>
        <v>A♭</v>
      </c>
      <c r="O7" s="4" t="str">
        <f>IF(O6="","",VLOOKUP(O6,Note!$B$1:$C$26,2,FALSE))</f>
        <v>A</v>
      </c>
      <c r="P7" s="7" t="str">
        <f>IF(P6="","",VLOOKUP(P6,Note!$B$1:$C$26,2,FALSE))</f>
        <v>B♭</v>
      </c>
    </row>
    <row r="8" spans="5:16">
      <c r="E8">
        <v>0</v>
      </c>
      <c r="F8">
        <v>1</v>
      </c>
      <c r="G8">
        <v>1</v>
      </c>
      <c r="H8">
        <v>0</v>
      </c>
      <c r="I8">
        <v>0</v>
      </c>
      <c r="J8">
        <v>0</v>
      </c>
      <c r="K8">
        <v>1</v>
      </c>
      <c r="L8">
        <v>1</v>
      </c>
      <c r="M8">
        <v>1</v>
      </c>
      <c r="N8">
        <v>0</v>
      </c>
      <c r="O8">
        <v>1</v>
      </c>
      <c r="P8">
        <v>1</v>
      </c>
    </row>
    <row r="9" spans="5:16">
      <c r="E9" t="str">
        <f>IF(E8=0,"",MOD(E4+$D$2,12))</f>
        <v/>
      </c>
      <c r="F9">
        <f t="shared" ref="F9:P9" si="1">IF(F8=0,"",MOD(F4+$D$2,12))</f>
        <v>0</v>
      </c>
      <c r="G9">
        <f t="shared" si="1"/>
        <v>1</v>
      </c>
      <c r="H9" t="str">
        <f t="shared" si="1"/>
        <v/>
      </c>
      <c r="I9" t="str">
        <f t="shared" si="1"/>
        <v/>
      </c>
      <c r="J9" t="str">
        <f t="shared" si="1"/>
        <v/>
      </c>
      <c r="K9">
        <f t="shared" si="1"/>
        <v>5</v>
      </c>
      <c r="L9">
        <f t="shared" si="1"/>
        <v>6</v>
      </c>
      <c r="M9">
        <f t="shared" si="1"/>
        <v>7</v>
      </c>
      <c r="N9" t="str">
        <f t="shared" si="1"/>
        <v/>
      </c>
      <c r="O9">
        <f t="shared" si="1"/>
        <v>9</v>
      </c>
      <c r="P9">
        <f t="shared" si="1"/>
        <v>10</v>
      </c>
    </row>
    <row r="10" spans="3:16">
      <c r="C10" s="2" t="s">
        <v>52</v>
      </c>
      <c r="E10" s="3" t="str">
        <f>IF(E9="","",VLOOKUP(E9,Note!$B$1:$C$26,2,FALSE))</f>
        <v/>
      </c>
      <c r="F10" s="4" t="str">
        <f>IF(F9="","",VLOOKUP(F9,Note!$B$1:$C$26,2,FALSE))</f>
        <v>C</v>
      </c>
      <c r="G10" s="4" t="str">
        <f>IF(G9="","",VLOOKUP(G9,Note!$B$1:$C$26,2,FALSE))</f>
        <v>C#</v>
      </c>
      <c r="H10" s="4" t="str">
        <f>IF(H9="","",VLOOKUP(H9,Note!$B$1:$C$26,2,FALSE))</f>
        <v/>
      </c>
      <c r="I10" s="4" t="str">
        <f>IF(I9="","",VLOOKUP(I9,Note!$B$1:$C$26,2,FALSE))</f>
        <v/>
      </c>
      <c r="J10" s="4" t="str">
        <f>IF(J9="","",VLOOKUP(J9,Note!$B$1:$C$26,2,FALSE))</f>
        <v/>
      </c>
      <c r="K10" s="4" t="str">
        <f>IF(K9="","",VLOOKUP(K9,Note!$B$1:$C$26,2,FALSE))</f>
        <v>F</v>
      </c>
      <c r="L10" s="4" t="str">
        <f>IF(L9="","",VLOOKUP(L9,Note!$B$1:$C$26,2,FALSE))</f>
        <v>F#</v>
      </c>
      <c r="M10" s="4" t="str">
        <f>IF(M9="","",VLOOKUP(M9,Note!$B$1:$C$26,2,FALSE))</f>
        <v>G</v>
      </c>
      <c r="N10" s="4" t="str">
        <f>IF(N9="","",VLOOKUP(N9,Note!$B$1:$C$26,2,FALSE))</f>
        <v/>
      </c>
      <c r="O10" s="4" t="str">
        <f>IF(O9="","",VLOOKUP(O9,Note!$B$1:$C$26,2,FALSE))</f>
        <v>A</v>
      </c>
      <c r="P10" s="7" t="str">
        <f>IF(P9="","",VLOOKUP(P9,Note!$B$1:$C$26,2,FALSE))</f>
        <v>B♭</v>
      </c>
    </row>
    <row r="12" spans="1:18">
      <c r="A12" s="1"/>
      <c r="B12" s="5" t="s">
        <v>53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2:4">
      <c r="B13" s="2" t="s">
        <v>54</v>
      </c>
      <c r="C13" t="str">
        <f>Onコード!C9</f>
        <v>B</v>
      </c>
      <c r="D13">
        <f>VLOOKUP(C13,Note!$A$1:$B$26,2,FALSE)</f>
        <v>11</v>
      </c>
    </row>
    <row r="14" spans="2:16">
      <c r="B14" s="2"/>
      <c r="E14" s="2" t="s">
        <v>25</v>
      </c>
      <c r="F14" s="2" t="s">
        <v>51</v>
      </c>
      <c r="G14" s="2" t="s">
        <v>29</v>
      </c>
      <c r="H14" s="2" t="s">
        <v>30</v>
      </c>
      <c r="I14" s="2" t="s">
        <v>33</v>
      </c>
      <c r="J14" s="2" t="s">
        <v>36</v>
      </c>
      <c r="K14" s="2" t="s">
        <v>37</v>
      </c>
      <c r="L14" s="2" t="s">
        <v>40</v>
      </c>
      <c r="M14" s="2" t="s">
        <v>41</v>
      </c>
      <c r="N14" s="2" t="s">
        <v>44</v>
      </c>
      <c r="O14" s="2" t="s">
        <v>46</v>
      </c>
      <c r="P14" s="2" t="s">
        <v>10</v>
      </c>
    </row>
    <row r="15" spans="5:16">
      <c r="E15">
        <f>VLOOKUP(E14,Note!$A$1:$B$26,2,FALSE)</f>
        <v>0</v>
      </c>
      <c r="F15">
        <f>VLOOKUP(F14,Note!$A$1:$B$26,2,FALSE)</f>
        <v>1</v>
      </c>
      <c r="G15">
        <f>VLOOKUP(G14,Note!$A$1:$B$26,2,FALSE)</f>
        <v>2</v>
      </c>
      <c r="H15">
        <f>VLOOKUP(H14,Note!$A$1:$B$26,2,FALSE)</f>
        <v>3</v>
      </c>
      <c r="I15">
        <f>VLOOKUP(I14,Note!$A$1:$B$26,2,FALSE)</f>
        <v>4</v>
      </c>
      <c r="J15">
        <f>VLOOKUP(J14,Note!$A$1:$B$26,2,FALSE)</f>
        <v>5</v>
      </c>
      <c r="K15">
        <f>VLOOKUP(K14,Note!$A$1:$B$26,2,FALSE)</f>
        <v>6</v>
      </c>
      <c r="L15">
        <f>VLOOKUP(L14,Note!$A$1:$B$26,2,FALSE)</f>
        <v>7</v>
      </c>
      <c r="M15">
        <f>VLOOKUP(M14,Note!$A$1:$B$26,2,FALSE)</f>
        <v>8</v>
      </c>
      <c r="N15">
        <f>VLOOKUP(N14,Note!$A$1:$B$26,2,FALSE)</f>
        <v>9</v>
      </c>
      <c r="O15">
        <f>VLOOKUP(O14,Note!$A$1:$B$26,2,FALSE)</f>
        <v>10</v>
      </c>
      <c r="P15">
        <f>VLOOKUP(P14,Note!$A$1:$B$26,2,FALSE)</f>
        <v>11</v>
      </c>
    </row>
    <row r="16" spans="5:16">
      <c r="E16">
        <v>0</v>
      </c>
      <c r="F16">
        <v>1</v>
      </c>
      <c r="G16">
        <v>1</v>
      </c>
      <c r="H16">
        <v>1</v>
      </c>
      <c r="I16">
        <v>0</v>
      </c>
      <c r="J16">
        <v>1</v>
      </c>
      <c r="K16">
        <v>1</v>
      </c>
      <c r="L16">
        <v>0</v>
      </c>
      <c r="M16">
        <v>1</v>
      </c>
      <c r="N16">
        <v>0</v>
      </c>
      <c r="O16">
        <v>1</v>
      </c>
      <c r="P16">
        <v>1</v>
      </c>
    </row>
    <row r="17" spans="5:16">
      <c r="E17" t="str">
        <f>IF(E16=0,"",MOD(E15+$D$13,12))</f>
        <v/>
      </c>
      <c r="F17">
        <f>IF(F16=0,"",MOD(F15+$D$13,12))</f>
        <v>0</v>
      </c>
      <c r="G17">
        <f t="shared" ref="G17:P17" si="2">IF(G16=0,"",MOD(G15+$D$13,12))</f>
        <v>1</v>
      </c>
      <c r="H17">
        <f t="shared" si="2"/>
        <v>2</v>
      </c>
      <c r="I17" t="str">
        <f t="shared" si="2"/>
        <v/>
      </c>
      <c r="J17">
        <f t="shared" si="2"/>
        <v>4</v>
      </c>
      <c r="K17">
        <f t="shared" si="2"/>
        <v>5</v>
      </c>
      <c r="L17" t="str">
        <f t="shared" si="2"/>
        <v/>
      </c>
      <c r="M17">
        <f t="shared" si="2"/>
        <v>7</v>
      </c>
      <c r="N17" t="str">
        <f t="shared" si="2"/>
        <v/>
      </c>
      <c r="O17">
        <f t="shared" si="2"/>
        <v>9</v>
      </c>
      <c r="P17">
        <f t="shared" si="2"/>
        <v>10</v>
      </c>
    </row>
    <row r="18" spans="3:16">
      <c r="C18" s="2" t="s">
        <v>11</v>
      </c>
      <c r="E18" s="3" t="str">
        <f>IF(E17="","",VLOOKUP(E17,Note!$B$1:$C$26,2,FALSE))</f>
        <v/>
      </c>
      <c r="F18" s="4" t="str">
        <f>IF(F17="","",VLOOKUP(F17,Note!$B$1:$C$26,2,FALSE))</f>
        <v>C</v>
      </c>
      <c r="G18" s="4" t="str">
        <f>IF(G17="","",VLOOKUP(G17,Note!$B$1:$C$26,2,FALSE))</f>
        <v>C#</v>
      </c>
      <c r="H18" s="4" t="str">
        <f>IF(H17="","",VLOOKUP(H17,Note!$B$1:$C$26,2,FALSE))</f>
        <v>D</v>
      </c>
      <c r="I18" s="4" t="str">
        <f>IF(I17="","",VLOOKUP(I17,Note!$B$1:$C$26,2,FALSE))</f>
        <v/>
      </c>
      <c r="J18" s="4" t="str">
        <f>IF(J17="","",VLOOKUP(J17,Note!$B$1:$C$26,2,FALSE))</f>
        <v>E</v>
      </c>
      <c r="K18" s="4" t="str">
        <f>IF(K17="","",VLOOKUP(K17,Note!$B$1:$C$26,2,FALSE))</f>
        <v>F</v>
      </c>
      <c r="L18" s="4" t="str">
        <f>IF(L17="","",VLOOKUP(L17,Note!$B$1:$C$26,2,FALSE))</f>
        <v/>
      </c>
      <c r="M18" s="4" t="str">
        <f>IF(M17="","",VLOOKUP(M17,Note!$B$1:$C$26,2,FALSE))</f>
        <v>G</v>
      </c>
      <c r="N18" s="4" t="str">
        <f>IF(N17="","",VLOOKUP(N17,Note!$B$1:$C$26,2,FALSE))</f>
        <v/>
      </c>
      <c r="O18" s="4" t="str">
        <f>IF(O17="","",VLOOKUP(O17,Note!$B$1:$C$26,2,FALSE))</f>
        <v>A</v>
      </c>
      <c r="P18" s="7" t="str">
        <f>IF(P17="","",VLOOKUP(P17,Note!$B$1:$C$26,2,FALSE))</f>
        <v>B♭</v>
      </c>
    </row>
    <row r="19" spans="5:16">
      <c r="E19">
        <v>0</v>
      </c>
      <c r="F19">
        <v>1</v>
      </c>
      <c r="G19">
        <v>1</v>
      </c>
      <c r="H19">
        <v>0</v>
      </c>
      <c r="I19">
        <v>1</v>
      </c>
      <c r="J19">
        <v>1</v>
      </c>
      <c r="K19">
        <v>1</v>
      </c>
      <c r="L19">
        <v>0</v>
      </c>
      <c r="M19">
        <v>0</v>
      </c>
      <c r="N19">
        <v>0</v>
      </c>
      <c r="O19">
        <v>1</v>
      </c>
      <c r="P19">
        <v>1</v>
      </c>
    </row>
    <row r="20" spans="5:16">
      <c r="E20" t="str">
        <f>IF(E19=0,"",MOD(E15+$D$13,12))</f>
        <v/>
      </c>
      <c r="F20">
        <f>IF(F19=0,"",MOD(F15+$D$13,12))</f>
        <v>0</v>
      </c>
      <c r="G20">
        <f t="shared" ref="G20:P20" si="3">IF(G19=0,"",MOD(G15+$D$13,12))</f>
        <v>1</v>
      </c>
      <c r="H20" t="str">
        <f t="shared" si="3"/>
        <v/>
      </c>
      <c r="I20">
        <f t="shared" si="3"/>
        <v>3</v>
      </c>
      <c r="J20">
        <f t="shared" si="3"/>
        <v>4</v>
      </c>
      <c r="K20">
        <f t="shared" si="3"/>
        <v>5</v>
      </c>
      <c r="L20" t="str">
        <f t="shared" si="3"/>
        <v/>
      </c>
      <c r="M20" t="str">
        <f t="shared" si="3"/>
        <v/>
      </c>
      <c r="N20" t="str">
        <f t="shared" si="3"/>
        <v/>
      </c>
      <c r="O20">
        <f t="shared" si="3"/>
        <v>9</v>
      </c>
      <c r="P20">
        <f t="shared" si="3"/>
        <v>10</v>
      </c>
    </row>
    <row r="21" spans="3:16">
      <c r="C21" s="2" t="s">
        <v>52</v>
      </c>
      <c r="E21" s="3" t="str">
        <f>IF(E20="","",VLOOKUP(E20,Note!$B$1:$C$26,2,FALSE))</f>
        <v/>
      </c>
      <c r="F21" s="4" t="str">
        <f>IF(F20="","",VLOOKUP(F20,Note!$B$1:$C$26,2,FALSE))</f>
        <v>C</v>
      </c>
      <c r="G21" s="4" t="str">
        <f>IF(G20="","",VLOOKUP(G20,Note!$B$1:$C$26,2,FALSE))</f>
        <v>C#</v>
      </c>
      <c r="H21" s="4" t="str">
        <f>IF(H20="","",VLOOKUP(H20,Note!$B$1:$C$26,2,FALSE))</f>
        <v/>
      </c>
      <c r="I21" s="4" t="str">
        <f>IF(I20="","",VLOOKUP(I20,Note!$B$1:$C$26,2,FALSE))</f>
        <v>E♭</v>
      </c>
      <c r="J21" s="4" t="str">
        <f>IF(J20="","",VLOOKUP(J20,Note!$B$1:$C$26,2,FALSE))</f>
        <v>E</v>
      </c>
      <c r="K21" s="4" t="str">
        <f>IF(K20="","",VLOOKUP(K20,Note!$B$1:$C$26,2,FALSE))</f>
        <v>F</v>
      </c>
      <c r="L21" s="4" t="str">
        <f>IF(L20="","",VLOOKUP(L20,Note!$B$1:$C$26,2,FALSE))</f>
        <v/>
      </c>
      <c r="M21" s="4" t="str">
        <f>IF(M20="","",VLOOKUP(M20,Note!$B$1:$C$26,2,FALSE))</f>
        <v/>
      </c>
      <c r="N21" s="4" t="str">
        <f>IF(N20="","",VLOOKUP(N20,Note!$B$1:$C$26,2,FALSE))</f>
        <v/>
      </c>
      <c r="O21" s="4" t="str">
        <f>IF(O20="","",VLOOKUP(O20,Note!$B$1:$C$26,2,FALSE))</f>
        <v>A</v>
      </c>
      <c r="P21" s="7" t="str">
        <f>IF(P20="","",VLOOKUP(P20,Note!$B$1:$C$26,2,FALSE))</f>
        <v>B♭</v>
      </c>
    </row>
    <row r="23" spans="3:3">
      <c r="C23" s="6"/>
    </row>
    <row r="24" spans="2:4">
      <c r="B24" s="2" t="s">
        <v>55</v>
      </c>
      <c r="C24" s="6" t="str">
        <f>VLOOKUP(D24,Note!$B$1:$C$26,2,FALSE)</f>
        <v>A♭</v>
      </c>
      <c r="D24">
        <f>MOD(D13+9,12)</f>
        <v>8</v>
      </c>
    </row>
    <row r="25" spans="2:16">
      <c r="B25" s="2"/>
      <c r="E25" s="2" t="s">
        <v>25</v>
      </c>
      <c r="F25" s="2" t="s">
        <v>51</v>
      </c>
      <c r="G25" s="2" t="s">
        <v>29</v>
      </c>
      <c r="H25" s="2" t="s">
        <v>30</v>
      </c>
      <c r="I25" s="2" t="s">
        <v>33</v>
      </c>
      <c r="J25" s="2" t="s">
        <v>36</v>
      </c>
      <c r="K25" s="2" t="s">
        <v>37</v>
      </c>
      <c r="L25" s="2" t="s">
        <v>40</v>
      </c>
      <c r="M25" s="2" t="s">
        <v>41</v>
      </c>
      <c r="N25" s="2" t="s">
        <v>44</v>
      </c>
      <c r="O25" s="2" t="s">
        <v>46</v>
      </c>
      <c r="P25" s="2" t="s">
        <v>10</v>
      </c>
    </row>
    <row r="26" spans="5:16">
      <c r="E26">
        <f>VLOOKUP(E25,Note!$A$1:$B$26,2,FALSE)</f>
        <v>0</v>
      </c>
      <c r="F26">
        <f>VLOOKUP(F25,Note!$A$1:$B$26,2,FALSE)</f>
        <v>1</v>
      </c>
      <c r="G26">
        <f>VLOOKUP(G25,Note!$A$1:$B$26,2,FALSE)</f>
        <v>2</v>
      </c>
      <c r="H26">
        <f>VLOOKUP(H25,Note!$A$1:$B$26,2,FALSE)</f>
        <v>3</v>
      </c>
      <c r="I26">
        <f>VLOOKUP(I25,Note!$A$1:$B$26,2,FALSE)</f>
        <v>4</v>
      </c>
      <c r="J26">
        <f>VLOOKUP(J25,Note!$A$1:$B$26,2,FALSE)</f>
        <v>5</v>
      </c>
      <c r="K26">
        <f>VLOOKUP(K25,Note!$A$1:$B$26,2,FALSE)</f>
        <v>6</v>
      </c>
      <c r="L26">
        <f>VLOOKUP(L25,Note!$A$1:$B$26,2,FALSE)</f>
        <v>7</v>
      </c>
      <c r="M26">
        <f>VLOOKUP(M25,Note!$A$1:$B$26,2,FALSE)</f>
        <v>8</v>
      </c>
      <c r="N26">
        <f>VLOOKUP(N25,Note!$A$1:$B$26,2,FALSE)</f>
        <v>9</v>
      </c>
      <c r="O26">
        <f>VLOOKUP(O25,Note!$A$1:$B$26,2,FALSE)</f>
        <v>10</v>
      </c>
      <c r="P26">
        <f>VLOOKUP(P25,Note!$A$1:$B$26,2,FALSE)</f>
        <v>11</v>
      </c>
    </row>
    <row r="27" spans="5:16">
      <c r="E27">
        <v>0</v>
      </c>
      <c r="F27">
        <v>1</v>
      </c>
      <c r="G27">
        <v>1</v>
      </c>
      <c r="H27">
        <v>1</v>
      </c>
      <c r="I27">
        <v>0</v>
      </c>
      <c r="J27">
        <v>1</v>
      </c>
      <c r="K27">
        <v>1</v>
      </c>
      <c r="L27">
        <v>0</v>
      </c>
      <c r="M27">
        <v>1</v>
      </c>
      <c r="N27">
        <v>0</v>
      </c>
      <c r="O27">
        <v>1</v>
      </c>
      <c r="P27">
        <v>1</v>
      </c>
    </row>
    <row r="28" spans="5:16">
      <c r="E28" t="str">
        <f>IF(E27=0,"",MOD(E26+$D$24,12))</f>
        <v/>
      </c>
      <c r="F28">
        <f>IF(F27=0,"",MOD(F26+$D$24,12))</f>
        <v>9</v>
      </c>
      <c r="G28">
        <f t="shared" ref="G28:P28" si="4">IF(G27=0,"",MOD(G26+$D$24,12))</f>
        <v>10</v>
      </c>
      <c r="H28">
        <f t="shared" si="4"/>
        <v>11</v>
      </c>
      <c r="I28" t="str">
        <f t="shared" si="4"/>
        <v/>
      </c>
      <c r="J28">
        <f t="shared" si="4"/>
        <v>1</v>
      </c>
      <c r="K28">
        <f t="shared" si="4"/>
        <v>2</v>
      </c>
      <c r="L28" t="str">
        <f t="shared" si="4"/>
        <v/>
      </c>
      <c r="M28">
        <f t="shared" si="4"/>
        <v>4</v>
      </c>
      <c r="N28" t="str">
        <f t="shared" si="4"/>
        <v/>
      </c>
      <c r="O28">
        <f t="shared" si="4"/>
        <v>6</v>
      </c>
      <c r="P28">
        <f t="shared" si="4"/>
        <v>7</v>
      </c>
    </row>
    <row r="29" spans="3:16">
      <c r="C29" s="2" t="s">
        <v>11</v>
      </c>
      <c r="E29" s="3" t="str">
        <f>IF(E28="","",VLOOKUP(E28,Note!$B$1:$C$26,2,FALSE))</f>
        <v/>
      </c>
      <c r="F29" s="4" t="str">
        <f>IF(F28="","",VLOOKUP(F28,Note!$B$1:$C$26,2,FALSE))</f>
        <v>A</v>
      </c>
      <c r="G29" s="4" t="str">
        <f>IF(G28="","",VLOOKUP(G28,Note!$B$1:$C$26,2,FALSE))</f>
        <v>B♭</v>
      </c>
      <c r="H29" s="4" t="str">
        <f>IF(H28="","",VLOOKUP(H28,Note!$B$1:$C$26,2,FALSE))</f>
        <v>B</v>
      </c>
      <c r="I29" s="4" t="str">
        <f>IF(I28="","",VLOOKUP(I28,Note!$B$1:$C$26,2,FALSE))</f>
        <v/>
      </c>
      <c r="J29" s="4" t="str">
        <f>IF(J28="","",VLOOKUP(J28,Note!$B$1:$C$26,2,FALSE))</f>
        <v>C#</v>
      </c>
      <c r="K29" s="4" t="str">
        <f>IF(K28="","",VLOOKUP(K28,Note!$B$1:$C$26,2,FALSE))</f>
        <v>D</v>
      </c>
      <c r="L29" s="4" t="str">
        <f>IF(L28="","",VLOOKUP(L28,Note!$B$1:$C$26,2,FALSE))</f>
        <v/>
      </c>
      <c r="M29" s="4" t="str">
        <f>IF(M28="","",VLOOKUP(M28,Note!$B$1:$C$26,2,FALSE))</f>
        <v>E</v>
      </c>
      <c r="N29" s="4" t="str">
        <f>IF(N28="","",VLOOKUP(N28,Note!$B$1:$C$26,2,FALSE))</f>
        <v/>
      </c>
      <c r="O29" s="4" t="str">
        <f>IF(O28="","",VLOOKUP(O28,Note!$B$1:$C$26,2,FALSE))</f>
        <v>F#</v>
      </c>
      <c r="P29" s="7" t="str">
        <f>IF(P28="","",VLOOKUP(P28,Note!$B$1:$C$26,2,FALSE))</f>
        <v>G</v>
      </c>
    </row>
    <row r="30" spans="5:16">
      <c r="E30">
        <v>0</v>
      </c>
      <c r="F30">
        <v>1</v>
      </c>
      <c r="G30">
        <v>1</v>
      </c>
      <c r="H30">
        <v>0</v>
      </c>
      <c r="I30">
        <v>1</v>
      </c>
      <c r="J30">
        <v>1</v>
      </c>
      <c r="K30">
        <v>1</v>
      </c>
      <c r="L30">
        <v>0</v>
      </c>
      <c r="M30">
        <v>0</v>
      </c>
      <c r="N30">
        <v>0</v>
      </c>
      <c r="O30">
        <v>1</v>
      </c>
      <c r="P30">
        <v>1</v>
      </c>
    </row>
    <row r="31" spans="5:16">
      <c r="E31" t="str">
        <f>IF(E30=0,"",MOD(E26+$D$24,12))</f>
        <v/>
      </c>
      <c r="F31">
        <f>IF(F30=0,"",MOD(F26+$D$24,12))</f>
        <v>9</v>
      </c>
      <c r="G31">
        <f t="shared" ref="G31:P31" si="5">IF(G30=0,"",MOD(G26+$D$24,12))</f>
        <v>10</v>
      </c>
      <c r="H31" t="str">
        <f t="shared" si="5"/>
        <v/>
      </c>
      <c r="I31">
        <f t="shared" si="5"/>
        <v>0</v>
      </c>
      <c r="J31">
        <f t="shared" si="5"/>
        <v>1</v>
      </c>
      <c r="K31">
        <f t="shared" si="5"/>
        <v>2</v>
      </c>
      <c r="L31" t="str">
        <f t="shared" si="5"/>
        <v/>
      </c>
      <c r="M31" t="str">
        <f t="shared" si="5"/>
        <v/>
      </c>
      <c r="N31" t="str">
        <f t="shared" si="5"/>
        <v/>
      </c>
      <c r="O31">
        <f t="shared" si="5"/>
        <v>6</v>
      </c>
      <c r="P31">
        <f t="shared" si="5"/>
        <v>7</v>
      </c>
    </row>
    <row r="32" spans="3:16">
      <c r="C32" s="2" t="s">
        <v>52</v>
      </c>
      <c r="E32" s="3" t="str">
        <f>IF(E31="","",VLOOKUP(E31,Note!$B$1:$C$26,2,FALSE))</f>
        <v/>
      </c>
      <c r="F32" s="4" t="str">
        <f>IF(F31="","",VLOOKUP(F31,Note!$B$1:$C$26,2,FALSE))</f>
        <v>A</v>
      </c>
      <c r="G32" s="4" t="str">
        <f>IF(G31="","",VLOOKUP(G31,Note!$B$1:$C$26,2,FALSE))</f>
        <v>B♭</v>
      </c>
      <c r="H32" s="4" t="str">
        <f>IF(H31="","",VLOOKUP(H31,Note!$B$1:$C$26,2,FALSE))</f>
        <v/>
      </c>
      <c r="I32" s="4" t="str">
        <f>IF(I31="","",VLOOKUP(I31,Note!$B$1:$C$26,2,FALSE))</f>
        <v>C</v>
      </c>
      <c r="J32" s="4" t="str">
        <f>IF(J31="","",VLOOKUP(J31,Note!$B$1:$C$26,2,FALSE))</f>
        <v>C#</v>
      </c>
      <c r="K32" s="4" t="str">
        <f>IF(K31="","",VLOOKUP(K31,Note!$B$1:$C$26,2,FALSE))</f>
        <v>D</v>
      </c>
      <c r="L32" s="4" t="str">
        <f>IF(L31="","",VLOOKUP(L31,Note!$B$1:$C$26,2,FALSE))</f>
        <v/>
      </c>
      <c r="M32" s="4" t="str">
        <f>IF(M31="","",VLOOKUP(M31,Note!$B$1:$C$26,2,FALSE))</f>
        <v/>
      </c>
      <c r="N32" s="4" t="str">
        <f>IF(N31="","",VLOOKUP(N31,Note!$B$1:$C$26,2,FALSE))</f>
        <v/>
      </c>
      <c r="O32" s="4" t="str">
        <f>IF(O31="","",VLOOKUP(O31,Note!$B$1:$C$26,2,FALSE))</f>
        <v>F#</v>
      </c>
      <c r="P32" s="7" t="str">
        <f>IF(P31="","",VLOOKUP(P31,Note!$B$1:$C$26,2,FALSE))</f>
        <v>G</v>
      </c>
    </row>
    <row r="35" spans="2:4">
      <c r="B35" s="2" t="s">
        <v>56</v>
      </c>
      <c r="C35" s="6" t="str">
        <f>VLOOKUP(D35,Note!$B$1:$C$26,2,FALSE)</f>
        <v>G</v>
      </c>
      <c r="D35">
        <f>MOD(D13+8,12)</f>
        <v>7</v>
      </c>
    </row>
    <row r="36" spans="2:16">
      <c r="B36" s="2"/>
      <c r="E36" s="2" t="s">
        <v>25</v>
      </c>
      <c r="F36" s="2" t="s">
        <v>51</v>
      </c>
      <c r="G36" s="2" t="s">
        <v>29</v>
      </c>
      <c r="H36" s="2" t="s">
        <v>30</v>
      </c>
      <c r="I36" s="2" t="s">
        <v>33</v>
      </c>
      <c r="J36" s="2" t="s">
        <v>36</v>
      </c>
      <c r="K36" s="2" t="s">
        <v>37</v>
      </c>
      <c r="L36" s="2" t="s">
        <v>40</v>
      </c>
      <c r="M36" s="2" t="s">
        <v>41</v>
      </c>
      <c r="N36" s="2" t="s">
        <v>44</v>
      </c>
      <c r="O36" s="2" t="s">
        <v>46</v>
      </c>
      <c r="P36" s="2" t="s">
        <v>10</v>
      </c>
    </row>
    <row r="37" spans="5:16">
      <c r="E37">
        <f>VLOOKUP(E36,Note!$A$1:$B$26,2,FALSE)</f>
        <v>0</v>
      </c>
      <c r="F37">
        <f>VLOOKUP(F36,Note!$A$1:$B$26,2,FALSE)</f>
        <v>1</v>
      </c>
      <c r="G37">
        <f>VLOOKUP(G36,Note!$A$1:$B$26,2,FALSE)</f>
        <v>2</v>
      </c>
      <c r="H37">
        <f>VLOOKUP(H36,Note!$A$1:$B$26,2,FALSE)</f>
        <v>3</v>
      </c>
      <c r="I37">
        <f>VLOOKUP(I36,Note!$A$1:$B$26,2,FALSE)</f>
        <v>4</v>
      </c>
      <c r="J37">
        <f>VLOOKUP(J36,Note!$A$1:$B$26,2,FALSE)</f>
        <v>5</v>
      </c>
      <c r="K37">
        <f>VLOOKUP(K36,Note!$A$1:$B$26,2,FALSE)</f>
        <v>6</v>
      </c>
      <c r="L37">
        <f>VLOOKUP(L36,Note!$A$1:$B$26,2,FALSE)</f>
        <v>7</v>
      </c>
      <c r="M37">
        <f>VLOOKUP(M36,Note!$A$1:$B$26,2,FALSE)</f>
        <v>8</v>
      </c>
      <c r="N37">
        <f>VLOOKUP(N36,Note!$A$1:$B$26,2,FALSE)</f>
        <v>9</v>
      </c>
      <c r="O37">
        <f>VLOOKUP(O36,Note!$A$1:$B$26,2,FALSE)</f>
        <v>10</v>
      </c>
      <c r="P37">
        <f>VLOOKUP(P36,Note!$A$1:$B$26,2,FALSE)</f>
        <v>11</v>
      </c>
    </row>
    <row r="38" spans="5:16">
      <c r="E38">
        <v>0</v>
      </c>
      <c r="F38">
        <v>1</v>
      </c>
      <c r="G38">
        <v>1</v>
      </c>
      <c r="H38">
        <v>1</v>
      </c>
      <c r="I38">
        <v>0</v>
      </c>
      <c r="J38">
        <v>1</v>
      </c>
      <c r="K38">
        <v>1</v>
      </c>
      <c r="L38">
        <v>0</v>
      </c>
      <c r="M38">
        <v>1</v>
      </c>
      <c r="N38">
        <v>0</v>
      </c>
      <c r="O38">
        <v>1</v>
      </c>
      <c r="P38">
        <v>1</v>
      </c>
    </row>
    <row r="39" spans="5:16">
      <c r="E39" t="str">
        <f>IF(E38=0,"",MOD(E37+$D$35,12))</f>
        <v/>
      </c>
      <c r="F39">
        <f>IF(F38=0,"",MOD(F37+$D$35,12))</f>
        <v>8</v>
      </c>
      <c r="G39">
        <f t="shared" ref="G39:P39" si="6">IF(G38=0,"",MOD(G37+$D$35,12))</f>
        <v>9</v>
      </c>
      <c r="H39">
        <f t="shared" si="6"/>
        <v>10</v>
      </c>
      <c r="I39" t="str">
        <f t="shared" si="6"/>
        <v/>
      </c>
      <c r="J39">
        <f t="shared" si="6"/>
        <v>0</v>
      </c>
      <c r="K39">
        <f t="shared" si="6"/>
        <v>1</v>
      </c>
      <c r="L39" t="str">
        <f t="shared" si="6"/>
        <v/>
      </c>
      <c r="M39">
        <f t="shared" si="6"/>
        <v>3</v>
      </c>
      <c r="N39" t="str">
        <f t="shared" si="6"/>
        <v/>
      </c>
      <c r="O39">
        <f t="shared" si="6"/>
        <v>5</v>
      </c>
      <c r="P39">
        <f t="shared" si="6"/>
        <v>6</v>
      </c>
    </row>
    <row r="40" spans="3:16">
      <c r="C40" s="2" t="s">
        <v>11</v>
      </c>
      <c r="E40" s="3" t="str">
        <f>IF(E39="","",VLOOKUP(E39,Note!$B$1:$C$26,2,FALSE))</f>
        <v/>
      </c>
      <c r="F40" s="4" t="str">
        <f>IF(F39="","",VLOOKUP(F39,Note!$B$1:$C$26,2,FALSE))</f>
        <v>A♭</v>
      </c>
      <c r="G40" s="4" t="str">
        <f>IF(G39="","",VLOOKUP(G39,Note!$B$1:$C$26,2,FALSE))</f>
        <v>A</v>
      </c>
      <c r="H40" s="4" t="str">
        <f>IF(H39="","",VLOOKUP(H39,Note!$B$1:$C$26,2,FALSE))</f>
        <v>B♭</v>
      </c>
      <c r="I40" s="4" t="str">
        <f>IF(I39="","",VLOOKUP(I39,Note!$B$1:$C$26,2,FALSE))</f>
        <v/>
      </c>
      <c r="J40" s="4" t="str">
        <f>IF(J39="","",VLOOKUP(J39,Note!$B$1:$C$26,2,FALSE))</f>
        <v>C</v>
      </c>
      <c r="K40" s="4" t="str">
        <f>IF(K39="","",VLOOKUP(K39,Note!$B$1:$C$26,2,FALSE))</f>
        <v>C#</v>
      </c>
      <c r="L40" s="4" t="str">
        <f>IF(L39="","",VLOOKUP(L39,Note!$B$1:$C$26,2,FALSE))</f>
        <v/>
      </c>
      <c r="M40" s="4" t="str">
        <f>IF(M39="","",VLOOKUP(M39,Note!$B$1:$C$26,2,FALSE))</f>
        <v>E♭</v>
      </c>
      <c r="N40" s="4" t="str">
        <f>IF(N39="","",VLOOKUP(N39,Note!$B$1:$C$26,2,FALSE))</f>
        <v/>
      </c>
      <c r="O40" s="4" t="str">
        <f>IF(O39="","",VLOOKUP(O39,Note!$B$1:$C$26,2,FALSE))</f>
        <v>F</v>
      </c>
      <c r="P40" s="7" t="str">
        <f>IF(P39="","",VLOOKUP(P39,Note!$B$1:$C$26,2,FALSE))</f>
        <v>F#</v>
      </c>
    </row>
    <row r="41" spans="5:16">
      <c r="E41">
        <v>0</v>
      </c>
      <c r="F41">
        <v>1</v>
      </c>
      <c r="G41">
        <v>1</v>
      </c>
      <c r="H41">
        <v>0</v>
      </c>
      <c r="I41">
        <v>1</v>
      </c>
      <c r="J41">
        <v>1</v>
      </c>
      <c r="K41">
        <v>1</v>
      </c>
      <c r="L41">
        <v>0</v>
      </c>
      <c r="M41">
        <v>0</v>
      </c>
      <c r="N41">
        <v>0</v>
      </c>
      <c r="O41">
        <v>1</v>
      </c>
      <c r="P41">
        <v>1</v>
      </c>
    </row>
    <row r="42" spans="5:16">
      <c r="E42" t="str">
        <f>IF(E41=0,"",MOD(E37+$D$35,12))</f>
        <v/>
      </c>
      <c r="F42">
        <f>IF(F41=0,"",MOD(F37+$D$35,12))</f>
        <v>8</v>
      </c>
      <c r="G42">
        <f t="shared" ref="G42:P42" si="7">IF(G41=0,"",MOD(G37+$D$35,12))</f>
        <v>9</v>
      </c>
      <c r="H42" t="str">
        <f t="shared" si="7"/>
        <v/>
      </c>
      <c r="I42">
        <f t="shared" si="7"/>
        <v>11</v>
      </c>
      <c r="J42">
        <f t="shared" si="7"/>
        <v>0</v>
      </c>
      <c r="K42">
        <f t="shared" si="7"/>
        <v>1</v>
      </c>
      <c r="L42" t="str">
        <f t="shared" si="7"/>
        <v/>
      </c>
      <c r="M42" t="str">
        <f t="shared" si="7"/>
        <v/>
      </c>
      <c r="N42" t="str">
        <f t="shared" si="7"/>
        <v/>
      </c>
      <c r="O42">
        <f t="shared" si="7"/>
        <v>5</v>
      </c>
      <c r="P42">
        <f t="shared" si="7"/>
        <v>6</v>
      </c>
    </row>
    <row r="43" spans="3:16">
      <c r="C43" s="2" t="s">
        <v>52</v>
      </c>
      <c r="E43" s="3" t="str">
        <f>IF(E42="","",VLOOKUP(E42,Note!$B$1:$C$26,2,FALSE))</f>
        <v/>
      </c>
      <c r="F43" s="4" t="str">
        <f>IF(F42="","",VLOOKUP(F42,Note!$B$1:$C$26,2,FALSE))</f>
        <v>A♭</v>
      </c>
      <c r="G43" s="4" t="str">
        <f>IF(G42="","",VLOOKUP(G42,Note!$B$1:$C$26,2,FALSE))</f>
        <v>A</v>
      </c>
      <c r="H43" s="4" t="str">
        <f>IF(H42="","",VLOOKUP(H42,Note!$B$1:$C$26,2,FALSE))</f>
        <v/>
      </c>
      <c r="I43" s="4" t="str">
        <f>IF(I42="","",VLOOKUP(I42,Note!$B$1:$C$26,2,FALSE))</f>
        <v>B</v>
      </c>
      <c r="J43" s="4" t="str">
        <f>IF(J42="","",VLOOKUP(J42,Note!$B$1:$C$26,2,FALSE))</f>
        <v>C</v>
      </c>
      <c r="K43" s="4" t="str">
        <f>IF(K42="","",VLOOKUP(K42,Note!$B$1:$C$26,2,FALSE))</f>
        <v>C#</v>
      </c>
      <c r="L43" s="4" t="str">
        <f>IF(L42="","",VLOOKUP(L42,Note!$B$1:$C$26,2,FALSE))</f>
        <v/>
      </c>
      <c r="M43" s="4" t="str">
        <f>IF(M42="","",VLOOKUP(M42,Note!$B$1:$C$26,2,FALSE))</f>
        <v/>
      </c>
      <c r="N43" s="4" t="str">
        <f>IF(N42="","",VLOOKUP(N42,Note!$B$1:$C$26,2,FALSE))</f>
        <v/>
      </c>
      <c r="O43" s="4" t="str">
        <f>IF(O42="","",VLOOKUP(O42,Note!$B$1:$C$26,2,FALSE))</f>
        <v>F</v>
      </c>
      <c r="P43" s="7" t="str">
        <f>IF(P42="","",VLOOKUP(P42,Note!$B$1:$C$26,2,FALSE))</f>
        <v>F#</v>
      </c>
    </row>
    <row r="46" spans="2:4">
      <c r="B46" s="2" t="s">
        <v>24</v>
      </c>
      <c r="C46" s="6" t="str">
        <f>VLOOKUP(D46,Note!$B$1:$C$26,2,FALSE)</f>
        <v>E</v>
      </c>
      <c r="D46">
        <f>MOD(D13+5,12)</f>
        <v>4</v>
      </c>
    </row>
    <row r="47" spans="2:16">
      <c r="B47" s="2"/>
      <c r="E47" s="2" t="s">
        <v>25</v>
      </c>
      <c r="F47" s="2" t="s">
        <v>51</v>
      </c>
      <c r="G47" s="2" t="s">
        <v>29</v>
      </c>
      <c r="H47" s="2" t="s">
        <v>30</v>
      </c>
      <c r="I47" s="2" t="s">
        <v>33</v>
      </c>
      <c r="J47" s="2" t="s">
        <v>36</v>
      </c>
      <c r="K47" s="2" t="s">
        <v>37</v>
      </c>
      <c r="L47" s="2" t="s">
        <v>40</v>
      </c>
      <c r="M47" s="2" t="s">
        <v>41</v>
      </c>
      <c r="N47" s="2" t="s">
        <v>44</v>
      </c>
      <c r="O47" s="2" t="s">
        <v>46</v>
      </c>
      <c r="P47" s="2" t="s">
        <v>10</v>
      </c>
    </row>
    <row r="48" spans="5:16">
      <c r="E48">
        <f>VLOOKUP(E47,Note!$A$1:$B$26,2,FALSE)</f>
        <v>0</v>
      </c>
      <c r="F48">
        <f>VLOOKUP(F47,Note!$A$1:$B$26,2,FALSE)</f>
        <v>1</v>
      </c>
      <c r="G48">
        <f>VLOOKUP(G47,Note!$A$1:$B$26,2,FALSE)</f>
        <v>2</v>
      </c>
      <c r="H48">
        <f>VLOOKUP(H47,Note!$A$1:$B$26,2,FALSE)</f>
        <v>3</v>
      </c>
      <c r="I48">
        <f>VLOOKUP(I47,Note!$A$1:$B$26,2,FALSE)</f>
        <v>4</v>
      </c>
      <c r="J48">
        <f>VLOOKUP(J47,Note!$A$1:$B$26,2,FALSE)</f>
        <v>5</v>
      </c>
      <c r="K48">
        <f>VLOOKUP(K47,Note!$A$1:$B$26,2,FALSE)</f>
        <v>6</v>
      </c>
      <c r="L48">
        <f>VLOOKUP(L47,Note!$A$1:$B$26,2,FALSE)</f>
        <v>7</v>
      </c>
      <c r="M48">
        <f>VLOOKUP(M47,Note!$A$1:$B$26,2,FALSE)</f>
        <v>8</v>
      </c>
      <c r="N48">
        <f>VLOOKUP(N47,Note!$A$1:$B$26,2,FALSE)</f>
        <v>9</v>
      </c>
      <c r="O48">
        <f>VLOOKUP(O47,Note!$A$1:$B$26,2,FALSE)</f>
        <v>10</v>
      </c>
      <c r="P48">
        <f>VLOOKUP(P47,Note!$A$1:$B$26,2,FALSE)</f>
        <v>11</v>
      </c>
    </row>
    <row r="49" spans="5:16">
      <c r="E49">
        <v>0</v>
      </c>
      <c r="F49">
        <v>1</v>
      </c>
      <c r="G49">
        <v>1</v>
      </c>
      <c r="H49">
        <v>1</v>
      </c>
      <c r="I49">
        <v>0</v>
      </c>
      <c r="J49">
        <v>1</v>
      </c>
      <c r="K49">
        <v>1</v>
      </c>
      <c r="L49">
        <v>0</v>
      </c>
      <c r="M49">
        <v>1</v>
      </c>
      <c r="N49">
        <v>0</v>
      </c>
      <c r="O49">
        <v>1</v>
      </c>
      <c r="P49">
        <v>1</v>
      </c>
    </row>
    <row r="50" spans="5:16">
      <c r="E50" t="str">
        <f>IF(E49=0,"",MOD(E48+$D$46,12))</f>
        <v/>
      </c>
      <c r="F50">
        <f>IF(F49=0,"",MOD(F48+$D$46,12))</f>
        <v>5</v>
      </c>
      <c r="G50">
        <f t="shared" ref="G50:P50" si="8">IF(G49=0,"",MOD(G48+$D$46,12))</f>
        <v>6</v>
      </c>
      <c r="H50">
        <f t="shared" si="8"/>
        <v>7</v>
      </c>
      <c r="I50" t="str">
        <f t="shared" si="8"/>
        <v/>
      </c>
      <c r="J50">
        <f t="shared" si="8"/>
        <v>9</v>
      </c>
      <c r="K50">
        <f t="shared" si="8"/>
        <v>10</v>
      </c>
      <c r="L50" t="str">
        <f t="shared" si="8"/>
        <v/>
      </c>
      <c r="M50">
        <f t="shared" si="8"/>
        <v>0</v>
      </c>
      <c r="N50" t="str">
        <f t="shared" si="8"/>
        <v/>
      </c>
      <c r="O50">
        <f t="shared" si="8"/>
        <v>2</v>
      </c>
      <c r="P50">
        <f t="shared" si="8"/>
        <v>3</v>
      </c>
    </row>
    <row r="51" spans="3:16">
      <c r="C51" s="2" t="s">
        <v>11</v>
      </c>
      <c r="E51" s="3" t="str">
        <f>IF(E50="","",VLOOKUP(E50,Note!$B$1:$C$26,2,FALSE))</f>
        <v/>
      </c>
      <c r="F51" s="4" t="str">
        <f>IF(F50="","",VLOOKUP(F50,Note!$B$1:$C$26,2,FALSE))</f>
        <v>F</v>
      </c>
      <c r="G51" s="4" t="str">
        <f>IF(G50="","",VLOOKUP(G50,Note!$B$1:$C$26,2,FALSE))</f>
        <v>F#</v>
      </c>
      <c r="H51" s="4" t="str">
        <f>IF(H50="","",VLOOKUP(H50,Note!$B$1:$C$26,2,FALSE))</f>
        <v>G</v>
      </c>
      <c r="I51" s="4" t="str">
        <f>IF(I50="","",VLOOKUP(I50,Note!$B$1:$C$26,2,FALSE))</f>
        <v/>
      </c>
      <c r="J51" s="4" t="str">
        <f>IF(J50="","",VLOOKUP(J50,Note!$B$1:$C$26,2,FALSE))</f>
        <v>A</v>
      </c>
      <c r="K51" s="4" t="str">
        <f>IF(K50="","",VLOOKUP(K50,Note!$B$1:$C$26,2,FALSE))</f>
        <v>B♭</v>
      </c>
      <c r="L51" s="4" t="str">
        <f>IF(L50="","",VLOOKUP(L50,Note!$B$1:$C$26,2,FALSE))</f>
        <v/>
      </c>
      <c r="M51" s="4" t="str">
        <f>IF(M50="","",VLOOKUP(M50,Note!$B$1:$C$26,2,FALSE))</f>
        <v>C</v>
      </c>
      <c r="N51" s="4" t="str">
        <f>IF(N50="","",VLOOKUP(N50,Note!$B$1:$C$26,2,FALSE))</f>
        <v/>
      </c>
      <c r="O51" s="4" t="str">
        <f>IF(O50="","",VLOOKUP(O50,Note!$B$1:$C$26,2,FALSE))</f>
        <v>D</v>
      </c>
      <c r="P51" s="7" t="str">
        <f>IF(P50="","",VLOOKUP(P50,Note!$B$1:$C$26,2,FALSE))</f>
        <v>E♭</v>
      </c>
    </row>
    <row r="52" spans="5:16">
      <c r="E52">
        <v>0</v>
      </c>
      <c r="F52">
        <v>1</v>
      </c>
      <c r="G52">
        <v>1</v>
      </c>
      <c r="H52">
        <v>0</v>
      </c>
      <c r="I52">
        <v>1</v>
      </c>
      <c r="J52">
        <v>1</v>
      </c>
      <c r="K52">
        <v>1</v>
      </c>
      <c r="L52">
        <v>0</v>
      </c>
      <c r="M52">
        <v>0</v>
      </c>
      <c r="N52">
        <v>0</v>
      </c>
      <c r="O52">
        <v>1</v>
      </c>
      <c r="P52">
        <v>1</v>
      </c>
    </row>
    <row r="53" spans="5:16">
      <c r="E53" t="str">
        <f>IF(E52=0,"",MOD(E48+$D$46,12))</f>
        <v/>
      </c>
      <c r="F53">
        <f>IF(F52=0,"",MOD(F48+$D$46,12))</f>
        <v>5</v>
      </c>
      <c r="G53">
        <f t="shared" ref="G53:P53" si="9">IF(G52=0,"",MOD(G48+$D$46,12))</f>
        <v>6</v>
      </c>
      <c r="H53" t="str">
        <f t="shared" si="9"/>
        <v/>
      </c>
      <c r="I53">
        <f t="shared" si="9"/>
        <v>8</v>
      </c>
      <c r="J53">
        <f t="shared" si="9"/>
        <v>9</v>
      </c>
      <c r="K53">
        <f t="shared" si="9"/>
        <v>10</v>
      </c>
      <c r="L53" t="str">
        <f t="shared" si="9"/>
        <v/>
      </c>
      <c r="M53" t="str">
        <f t="shared" si="9"/>
        <v/>
      </c>
      <c r="N53" t="str">
        <f t="shared" si="9"/>
        <v/>
      </c>
      <c r="O53">
        <f t="shared" si="9"/>
        <v>2</v>
      </c>
      <c r="P53">
        <f t="shared" si="9"/>
        <v>3</v>
      </c>
    </row>
    <row r="54" spans="3:16">
      <c r="C54" s="2" t="s">
        <v>52</v>
      </c>
      <c r="E54" s="3" t="str">
        <f>IF(E53="","",VLOOKUP(E53,Note!$B$1:$C$26,2,FALSE))</f>
        <v/>
      </c>
      <c r="F54" s="4" t="str">
        <f>IF(F53="","",VLOOKUP(F53,Note!$B$1:$C$26,2,FALSE))</f>
        <v>F</v>
      </c>
      <c r="G54" s="4" t="str">
        <f>IF(G53="","",VLOOKUP(G53,Note!$B$1:$C$26,2,FALSE))</f>
        <v>F#</v>
      </c>
      <c r="H54" s="4" t="str">
        <f>IF(H53="","",VLOOKUP(H53,Note!$B$1:$C$26,2,FALSE))</f>
        <v/>
      </c>
      <c r="I54" s="4" t="str">
        <f>IF(I53="","",VLOOKUP(I53,Note!$B$1:$C$26,2,FALSE))</f>
        <v>A♭</v>
      </c>
      <c r="J54" s="4" t="str">
        <f>IF(J53="","",VLOOKUP(J53,Note!$B$1:$C$26,2,FALSE))</f>
        <v>A</v>
      </c>
      <c r="K54" s="4" t="str">
        <f>IF(K53="","",VLOOKUP(K53,Note!$B$1:$C$26,2,FALSE))</f>
        <v>B♭</v>
      </c>
      <c r="L54" s="4" t="str">
        <f>IF(L53="","",VLOOKUP(L53,Note!$B$1:$C$26,2,FALSE))</f>
        <v/>
      </c>
      <c r="M54" s="4" t="str">
        <f>IF(M53="","",VLOOKUP(M53,Note!$B$1:$C$26,2,FALSE))</f>
        <v/>
      </c>
      <c r="N54" s="4" t="str">
        <f>IF(N53="","",VLOOKUP(N53,Note!$B$1:$C$26,2,FALSE))</f>
        <v/>
      </c>
      <c r="O54" s="4" t="str">
        <f>IF(O53="","",VLOOKUP(O53,Note!$B$1:$C$26,2,FALSE))</f>
        <v>D</v>
      </c>
      <c r="P54" s="7" t="str">
        <f>IF(P53="","",VLOOKUP(P53,Note!$B$1:$C$26,2,FALSE))</f>
        <v>E♭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Onコード</vt:lpstr>
      <vt:lpstr>Note</vt:lpstr>
      <vt:lpstr>Work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保坂 文昭(Ext)</dc:creator>
  <cp:lastModifiedBy>保坂 文昭(Ext)</cp:lastModifiedBy>
  <dcterms:created xsi:type="dcterms:W3CDTF">2024-10-22T07:08:00Z</dcterms:created>
  <cp:lastPrinted>2024-10-25T04:44:00Z</cp:lastPrinted>
  <dcterms:modified xsi:type="dcterms:W3CDTF">2025-10-27T15:27:50Z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